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18075" windowHeight="12015" activeTab="0"/>
  </bookViews>
  <sheets>
    <sheet name="ea täitmine" sheetId="1" r:id="rId1"/>
    <sheet name="investeeringud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<sst xmlns="http://schemas.openxmlformats.org/spreadsheetml/2006/main" count="314" uniqueCount="251">
  <si>
    <t>TARTU LINNA EELARVE TÄITMINE (tuh krooni)</t>
  </si>
  <si>
    <t>seisuga 31. märts 2009</t>
  </si>
  <si>
    <t>Eelarve</t>
  </si>
  <si>
    <t>Täitmine</t>
  </si>
  <si>
    <t>%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</si>
  <si>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</si>
  <si>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</si>
  <si>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</si>
  <si>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</si>
  <si>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</si>
  <si>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</si>
  <si>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Parkimistasu</t>
  </si>
  <si>
    <t>Kaupade ja teenuste müük</t>
  </si>
  <si>
    <t>Riigilõivud</t>
  </si>
  <si>
    <t>Laekumised majandustegevusest</t>
  </si>
  <si>
    <t>Üür ja rent</t>
  </si>
  <si>
    <t>Õiguste müük</t>
  </si>
  <si>
    <t>Muu toodete ja teenuste müük</t>
  </si>
  <si>
    <t>Saadud toetused</t>
  </si>
  <si>
    <t>Sihtfinantseerimine jooksvateks kuludeks</t>
  </si>
  <si>
    <t>Sihtfinantseerimine põhivara soetuseks</t>
  </si>
  <si>
    <t>Mittesihtotstarbeline finantseerimine</t>
  </si>
  <si>
    <t>Tulud varadelt</t>
  </si>
  <si>
    <t>Intressi- ja viivisetulud</t>
  </si>
  <si>
    <t>Dividendid</t>
  </si>
  <si>
    <t>x</t>
  </si>
  <si>
    <t>Tasu vee erikasutusest</t>
  </si>
  <si>
    <t>Materiaalsete varade müük</t>
  </si>
  <si>
    <t>Maa müük</t>
  </si>
  <si>
    <t>Muud tulud</t>
  </si>
  <si>
    <t>Trahvid</t>
  </si>
  <si>
    <t>Saastetasud</t>
  </si>
  <si>
    <t>Eespool nimetamata muud tulud</t>
  </si>
  <si>
    <t>TEGEVUSKULUD</t>
  </si>
  <si>
    <t>Üldvalitsemine</t>
  </si>
  <si>
    <t>Avalik kord</t>
  </si>
  <si>
    <t>Majandus</t>
  </si>
  <si>
    <t>Keskkonnakaitse</t>
  </si>
  <si>
    <t>Elamu- ja kommunaalmajandus</t>
  </si>
  <si>
    <t>Tervishoid</t>
  </si>
  <si>
    <t>Vaba-aeg, kultuur</t>
  </si>
  <si>
    <t>Haridus</t>
  </si>
  <si>
    <t>Sotsiaalne kaitse</t>
  </si>
  <si>
    <t>INVESTEERINGUD</t>
  </si>
  <si>
    <t>FINANTSEERIMISTEHINGUD</t>
  </si>
  <si>
    <t>Finantsvarade suurenemine</t>
  </si>
  <si>
    <t>Finantsvarade vähenemine</t>
  </si>
  <si>
    <t>Kohustuste suurenemine</t>
  </si>
  <si>
    <t>Kohustuste vähenemine</t>
  </si>
  <si>
    <t>Muutus kassas ja hoiustes</t>
  </si>
  <si>
    <t>EELARVE KOGUMAHT</t>
  </si>
  <si>
    <t>2008 täitmine</t>
  </si>
  <si>
    <t>kasv</t>
  </si>
  <si>
    <t>kasvu %</t>
  </si>
  <si>
    <t>seisuga 31.03.2009</t>
  </si>
  <si>
    <t>Täpsustatud
eelarve</t>
  </si>
  <si>
    <t>Täitmine 
aasta algusest</t>
  </si>
  <si>
    <t>Täitm.%</t>
  </si>
  <si>
    <t>INVESTEERIMISKULUD</t>
  </si>
  <si>
    <t>Investeeringud</t>
  </si>
  <si>
    <t>Üldised valitsussektori teenused</t>
  </si>
  <si>
    <t>Elamu-ja kommunaalmajandus</t>
  </si>
  <si>
    <t>Vabaaeg ja kultuur</t>
  </si>
  <si>
    <t>Finantseerimistehingud</t>
  </si>
  <si>
    <t>Investeeringud kasutajate, objektide ja finantseerimisallikate lõikes</t>
  </si>
  <si>
    <t>LINNAKANTSELEI</t>
  </si>
  <si>
    <t>Infotehnoloogia soetus</t>
  </si>
  <si>
    <t>ARHITEKTUURI JA EHITUSE OSAKOND</t>
  </si>
  <si>
    <t xml:space="preserve">   Laste huvialamajad ja -keskused</t>
  </si>
  <si>
    <t xml:space="preserve">Anne Noortekeskuse uue hoone rajamise arhitektuurikonkurss </t>
  </si>
  <si>
    <t xml:space="preserve">      Raamatukogud</t>
  </si>
  <si>
    <t>Tartu Linnaraamatukogu arhitektuurikonkurss</t>
  </si>
  <si>
    <t xml:space="preserve">   Muinsuskaitse</t>
  </si>
  <si>
    <t>restaureerimistoetused</t>
  </si>
  <si>
    <t>HARIDUSOSAKOND</t>
  </si>
  <si>
    <t xml:space="preserve">   Lasteaiad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</si>
  <si>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</si>
  <si>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</si>
  <si>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</si>
  <si>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 xml:space="preserve">LA Karoliine (Kesk 6) juurdeehitus ja vana hoone 
rekonstrueerimine  </t>
  </si>
  <si>
    <t>LA Helika (Kalevi 52a)  katus</t>
  </si>
  <si>
    <t>LA Triinu ja Taavi (Kaunase pst 67) akende vahetus</t>
  </si>
  <si>
    <t>Kesklinna Lastekeskus (Akadeemia 2) õueala vertikaalplaneering, sadevete ärajuhtimine, teekatte ehitus, vundamendi hüdroisolatsioon, katus</t>
  </si>
  <si>
    <t>Uue avatava lasteaia  Sipsik (Kaunase pst 22) sisustus</t>
  </si>
  <si>
    <t xml:space="preserve">   Gümnaasiumid</t>
  </si>
  <si>
    <t>Descartesi Lütsem (Anne 65) võimla, tööõpetuse klasside renoveerimine</t>
  </si>
  <si>
    <t>Forseliuse Gümnaasium (Tähe 103) vee-kanalisatsiooni ning küttesüsteemide osaline rekonstrueerimine</t>
  </si>
  <si>
    <t xml:space="preserve">Kivilinna Gümnaasium (Kaunase pst 71) vana maja akende vahetus </t>
  </si>
  <si>
    <t>Miina Härma Gümnaasium (Tõnissoni 3) piirdeaed</t>
  </si>
  <si>
    <t>Tamme Gümnaaasiumi spordiplats</t>
  </si>
  <si>
    <t xml:space="preserve">Vene Lütseum (Uus 54) renoveerimise III etapp </t>
  </si>
  <si>
    <t xml:space="preserve">   Kutsehariduskeskus</t>
  </si>
  <si>
    <t>Õpilaskodu (Kopli 1) renoveerimine riigi vahendid</t>
  </si>
  <si>
    <t xml:space="preserve">   Muu haridus </t>
  </si>
  <si>
    <t>Ettekirjutiste täitmine</t>
  </si>
  <si>
    <t>Territooriumite korrastamine</t>
  </si>
  <si>
    <t>Avariide likvideerimine</t>
  </si>
  <si>
    <t>Projekteerimine</t>
  </si>
  <si>
    <t>KULTUURIOSAKOND</t>
  </si>
  <si>
    <t xml:space="preserve">   Spordibaasid</t>
  </si>
  <si>
    <t>SA Tartu Sport toetamine treeningvahendite soetamiseks</t>
  </si>
  <si>
    <t xml:space="preserve">   Laste muusika-ja kunstikoolid</t>
  </si>
  <si>
    <t>II Muusikakool (Kaunase pst 23) tuletõkkeuksed</t>
  </si>
  <si>
    <t>II Muusikakool (Kaunase pst 23) õppevahendite soetus</t>
  </si>
  <si>
    <t xml:space="preserve">   Laste huvialamajad ja keskused </t>
  </si>
  <si>
    <t>Anne Noortekeskus (Uus 56) inventari soetus</t>
  </si>
  <si>
    <t xml:space="preserve">  Raamatukogud</t>
  </si>
  <si>
    <t>Tartu Linnaraamatukogu mikrobussi liising</t>
  </si>
  <si>
    <t xml:space="preserve">   Muuseumid</t>
  </si>
  <si>
    <t>Linnamuuseumi uue püsinäituse eskiisprojekt</t>
  </si>
  <si>
    <t xml:space="preserve">   Seltsitegevus</t>
  </si>
  <si>
    <t xml:space="preserve">Kultuurikollektiividele esinemisriiete soetus </t>
  </si>
  <si>
    <t>LINNAMAJANDUSE OSAKOND</t>
  </si>
  <si>
    <t xml:space="preserve"> Linna teed, tänavad ja sillad</t>
  </si>
  <si>
    <t>Kruusakattega tänavate asfalteerimine</t>
  </si>
  <si>
    <t>Tänavate rekonstrueerimine, ehitus</t>
  </si>
  <si>
    <t xml:space="preserve">Emajõe kaldakindlustuse rekonstrueerimine ja jõeäärsete teede korrastamine </t>
  </si>
  <si>
    <t xml:space="preserve">Ujula tn (Sauna -Lubja) </t>
  </si>
  <si>
    <t xml:space="preserve">Liiva (Puiestee-Ujula) </t>
  </si>
  <si>
    <t>Liiva tn (Ujula-Ranna tee)</t>
  </si>
  <si>
    <t xml:space="preserve">Raua tn  (Raua-Vaba) </t>
  </si>
  <si>
    <t>Küüni tn (Raekoja plats-Poe)</t>
  </si>
  <si>
    <t>Ülekatted</t>
  </si>
  <si>
    <t>Aardla (Võru-Raudtee)</t>
  </si>
  <si>
    <t>Aardla (Tamme pst-Ringtee)</t>
  </si>
  <si>
    <t>Akadeemia (Riia-Vanemuise)</t>
  </si>
  <si>
    <t>Fortuuna</t>
  </si>
  <si>
    <t xml:space="preserve">Ilmatsalu </t>
  </si>
  <si>
    <t>Jaama ( Puiestee-Rõõmu tee)</t>
  </si>
  <si>
    <t>Kesk - Kaar</t>
  </si>
  <si>
    <t>Kroonuaia</t>
  </si>
  <si>
    <t>Puiestee (Raatuse-Jaama)</t>
  </si>
  <si>
    <t>Ropka</t>
  </si>
  <si>
    <t>Sõbra</t>
  </si>
  <si>
    <t>Tähe (Tehase-Õnne)</t>
  </si>
  <si>
    <t>Viljandi mnt (Ravila-Ringtee)</t>
  </si>
  <si>
    <t>Võru (Aardla-Kabeli)</t>
  </si>
  <si>
    <t>Õnne (Tähe-Kalevi)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</si>
  <si>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</si>
  <si>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</si>
  <si>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</si>
  <si>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</si>
  <si>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</si>
  <si>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</si>
  <si>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Teede, tänavate järelevalve</t>
  </si>
  <si>
    <t>Sademevee liitumistasu</t>
  </si>
  <si>
    <t>Ida ringtee</t>
  </si>
  <si>
    <t>Uuselamurajoonide infrastr arendus</t>
  </si>
  <si>
    <t>Siili tn</t>
  </si>
  <si>
    <t>Bussiootepaviljonid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</si>
  <si>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</si>
  <si>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</si>
  <si>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</si>
  <si>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</si>
  <si>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</si>
  <si>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</si>
  <si>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</si>
  <si>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>Transpordikorraldus</t>
  </si>
  <si>
    <t xml:space="preserve">Tartu ühistranspordi juhtimis-ja kontrollsüsteemi arendamine 2009-2011 </t>
  </si>
  <si>
    <t>Jäätmekäitlus</t>
  </si>
  <si>
    <t>Jäätmemajad</t>
  </si>
  <si>
    <t>Turu tn jäätmejaam</t>
  </si>
  <si>
    <t>Haljastus</t>
  </si>
  <si>
    <t>Mänguväljakud ja terviserajad</t>
  </si>
  <si>
    <t>Puude istutamine</t>
  </si>
  <si>
    <t>Toomemägi</t>
  </si>
  <si>
    <t>Elamu ja kommunaalmajandus</t>
  </si>
  <si>
    <t>Tänavavalgustus</t>
  </si>
  <si>
    <t xml:space="preserve">Õhuliinide rekonstrueerimise  ühisprojektid AS iga Eesti Energia </t>
  </si>
  <si>
    <t>Valgustamata tänavate valgustamine ja valgustuse
renoveerimine  (ülekäigurajad, telemeetria seadmed)</t>
  </si>
  <si>
    <t>Raja tn jooksuraja valgustus  (1,5 km)</t>
  </si>
  <si>
    <t xml:space="preserve">Kalmistud </t>
  </si>
  <si>
    <t>Pauluse kalmistu majandushoone rekonstrueerimine</t>
  </si>
  <si>
    <t>Raadi kalmistu peatee katmine sõelmetega, 
kalmistu aedade remont</t>
  </si>
  <si>
    <t>Rataslaaduri liisimine</t>
  </si>
  <si>
    <t>LINNAPLANEERIMISE JA MAAKORRALDUSE OSAKOND</t>
  </si>
  <si>
    <t xml:space="preserve">Majandus </t>
  </si>
  <si>
    <t>LINNAVARADE OSAKOND</t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</si>
  <si>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</si>
  <si>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</si>
  <si>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</si>
  <si>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</si>
  <si>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</si>
  <si>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</si>
  <si>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</si>
  <si>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</si>
  <si>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</si>
  <si>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</si>
  <si>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Veski spordibaasi renoveerimine 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</si>
  <si>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</si>
  <si>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</si>
  <si>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</si>
  <si>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tribüünihoone</t>
  </si>
  <si>
    <t>Tamme staadioni välikorvpalliväljaku kate</t>
  </si>
  <si>
    <t xml:space="preserve">   Puhkepargid</t>
  </si>
  <si>
    <t>Teaduskeskus AHHAA uue hoone ehitus</t>
  </si>
  <si>
    <t xml:space="preserve">Keskkonnahariduse keskuse (Lille 10) rajamine </t>
  </si>
  <si>
    <t xml:space="preserve">   Täiskasvanute huvialaasutused</t>
  </si>
  <si>
    <t xml:space="preserve">Tartu Rahvaülikooli Kunstikeskus (Vaksali 7) </t>
  </si>
  <si>
    <t xml:space="preserve">   Raamatukogud</t>
  </si>
  <si>
    <t>O. Lutsu nim. Linnaraamatukogu (Kompanii 3/5) 
renoveerimine</t>
  </si>
  <si>
    <t xml:space="preserve">   Kultuuri-ja rahvamajad</t>
  </si>
  <si>
    <t xml:space="preserve">Tiigi Seltsimaja (Tiigi 11) remont 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</si>
  <si>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</si>
  <si>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</si>
  <si>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</si>
  <si>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</si>
  <si>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</si>
  <si>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</si>
  <si>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(Kummeli 5) rajamine </t>
  </si>
  <si>
    <t xml:space="preserve">Lasteaia (Pepleri 1) projekteerimine </t>
  </si>
  <si>
    <t xml:space="preserve">   Erivajadustega laste koolid</t>
  </si>
  <si>
    <t xml:space="preserve">Maarja Kooli juurdeehitus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</si>
  <si>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</si>
  <si>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</si>
  <si>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</si>
  <si>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Rehabilitatsioonikeskuse (Jaamamõisa 38) projekteerimine</t>
  </si>
  <si>
    <t>Varjupaiga (Lubja 7) renoveerimine</t>
  </si>
  <si>
    <t>Sotsiaalmajutusüksuse (Lubja 7) rajamine</t>
  </si>
  <si>
    <t>SOTSIAALABI OSAKOND</t>
  </si>
  <si>
    <t>Hooldekodu (Liiva 32) inventar</t>
  </si>
  <si>
    <t xml:space="preserve">Hooldekodu (Liiva 32) inventar </t>
  </si>
  <si>
    <t>VÄLJAPOOLE  LV STRUKTUURI</t>
  </si>
  <si>
    <t xml:space="preserve">   Õhutransport</t>
  </si>
  <si>
    <t>AS Tallinna Lennujaam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</si>
  <si>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</si>
  <si>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</si>
  <si>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</si>
  <si>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</si>
  <si>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MTÜ Tartu Tenniseklubi</t>
  </si>
  <si>
    <t>SA Tähtvere Puhkepark</t>
  </si>
  <si>
    <t xml:space="preserve">   BMX rada </t>
  </si>
  <si>
    <t xml:space="preserve">   laste-ja noortepark (skatepark)</t>
  </si>
  <si>
    <t xml:space="preserve">   inventari  (lumesahk, roomikud) soetus</t>
  </si>
  <si>
    <t>SA Tartu Pauluse Kirik renoveerimise toetamine</t>
  </si>
  <si>
    <t>SA Jaani Kirik faktooringlepingu tasumise toetamine</t>
  </si>
  <si>
    <t>Rooma Katoliku Kiriku Koguduse  katuse renoveerimine</t>
  </si>
  <si>
    <t xml:space="preserve">   Botaanikaaed</t>
  </si>
  <si>
    <t>Botaanikaaia külastajate paremaks teenindamiseks
mõeldud objektide väljaehitame</t>
  </si>
  <si>
    <t xml:space="preserve">   Kõrgharidus</t>
  </si>
  <si>
    <t xml:space="preserve">Tartu Ülikooli ühiselamute renoveerimise projekti kaasfinantseerimine </t>
  </si>
  <si>
    <t xml:space="preserve">Tartu Maaülikooli ühiselamute renoveerimise projekti kaasfinantseerimine </t>
  </si>
  <si>
    <t>Finantseerimistehingud kasutajate lõikes</t>
  </si>
  <si>
    <t xml:space="preserve">                                                                      Finantseerimisallikad</t>
  </si>
  <si>
    <t>Valitsussektori võla teenindamine</t>
  </si>
  <si>
    <t xml:space="preserve">   Sõiduauto liisingmaksed </t>
  </si>
  <si>
    <t>RAHANDUSOSAKOND</t>
  </si>
  <si>
    <t>KOKKU</t>
  </si>
  <si>
    <r>
      <t xml:space="preserve">Tartu linna 2009. a eelarve investeeringud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</si>
  <si>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</si>
  <si>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>Lisa-eelarve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</si>
</sst>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</numFmts>
  <fonts count="14">
    <font>
      <sz val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1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18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165" fontId="5" fillId="0" borderId="0" xfId="18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4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164" fontId="10" fillId="0" borderId="6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64" fontId="10" fillId="0" borderId="7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164" fontId="10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/>
    </xf>
    <xf numFmtId="3" fontId="10" fillId="2" borderId="4" xfId="0" applyNumberFormat="1" applyFon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10" fillId="2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wrapText="1"/>
    </xf>
    <xf numFmtId="4" fontId="6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wrapText="1"/>
    </xf>
    <xf numFmtId="0" fontId="6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164" fontId="6" fillId="3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4" fontId="10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4" fontId="10" fillId="0" borderId="4" xfId="0" applyNumberFormat="1" applyFont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 wrapText="1"/>
    </xf>
    <xf numFmtId="3" fontId="6" fillId="4" borderId="4" xfId="0" applyNumberFormat="1" applyFont="1" applyFill="1" applyBorder="1" applyAlignment="1">
      <alignment/>
    </xf>
    <xf numFmtId="4" fontId="6" fillId="4" borderId="4" xfId="0" applyNumberFormat="1" applyFont="1" applyFill="1" applyBorder="1" applyAlignment="1">
      <alignment/>
    </xf>
    <xf numFmtId="164" fontId="6" fillId="4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/>
    </xf>
    <xf numFmtId="0" fontId="6" fillId="0" borderId="4" xfId="0" applyFont="1" applyBorder="1" applyAlignment="1">
      <alignment wrapText="1"/>
    </xf>
    <xf numFmtId="49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4" fontId="6" fillId="4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4" borderId="4" xfId="0" applyNumberFormat="1" applyFont="1" applyFill="1" applyBorder="1" applyAlignment="1">
      <alignment/>
    </xf>
    <xf numFmtId="49" fontId="10" fillId="0" borderId="4" xfId="0" applyNumberFormat="1" applyFont="1" applyFill="1" applyBorder="1" applyAlignment="1">
      <alignment/>
    </xf>
    <xf numFmtId="4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10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49" fontId="3" fillId="2" borderId="4" xfId="0" applyNumberFormat="1" applyFont="1" applyFill="1" applyBorder="1" applyAlignment="1">
      <alignment/>
    </xf>
    <xf numFmtId="49" fontId="8" fillId="0" borderId="4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3" fontId="6" fillId="4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4" fontId="13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6" fillId="3" borderId="4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4" fontId="13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wrapText="1"/>
    </xf>
    <xf numFmtId="3" fontId="6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wrapText="1"/>
    </xf>
    <xf numFmtId="164" fontId="6" fillId="0" borderId="6" xfId="0" applyNumberFormat="1" applyFont="1" applyFill="1" applyBorder="1" applyAlignment="1">
      <alignment/>
    </xf>
    <xf numFmtId="164" fontId="6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5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rek_K\Desktop\EA%20t&#228;itmin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iina\2009abi\2009tabelid\Tartu%20finastsseisu%20hindamin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9"/>
      <sheetName val="veb"/>
      <sheetName val="märts"/>
      <sheetName val="apr"/>
      <sheetName val="mai"/>
      <sheetName val="jun"/>
      <sheetName val="jul"/>
      <sheetName val="aug"/>
      <sheetName val="sep"/>
      <sheetName val="okt"/>
      <sheetName val="nov"/>
      <sheetName val="dets"/>
      <sheetName val="Chart1"/>
      <sheetName val="KOKKU"/>
      <sheetName val="kulud"/>
    </sheetNames>
    <sheetDataSet>
      <sheetData sheetId="13">
        <row r="6">
          <cell r="F6">
            <v>870500000</v>
          </cell>
          <cell r="G6">
            <v>207950799</v>
          </cell>
        </row>
        <row r="7">
          <cell r="F7">
            <v>14700000</v>
          </cell>
          <cell r="G7">
            <v>499160</v>
          </cell>
        </row>
        <row r="8">
          <cell r="F8">
            <v>5100000</v>
          </cell>
          <cell r="G8">
            <v>1397200.6</v>
          </cell>
        </row>
        <row r="9">
          <cell r="F9">
            <v>2100000</v>
          </cell>
          <cell r="G9">
            <v>279723</v>
          </cell>
        </row>
        <row r="10">
          <cell r="F10">
            <v>8000000</v>
          </cell>
          <cell r="G10">
            <v>1519107.96</v>
          </cell>
        </row>
        <row r="12">
          <cell r="F12">
            <v>1970000</v>
          </cell>
          <cell r="G12">
            <v>330340.95</v>
          </cell>
        </row>
        <row r="13">
          <cell r="F13">
            <v>86651000</v>
          </cell>
          <cell r="G13">
            <v>21746663.330000002</v>
          </cell>
        </row>
        <row r="14">
          <cell r="F14">
            <v>27433000</v>
          </cell>
          <cell r="G14">
            <v>8266176.2299999995</v>
          </cell>
        </row>
        <row r="15">
          <cell r="F15">
            <v>983000</v>
          </cell>
          <cell r="G15">
            <v>315416.75</v>
          </cell>
        </row>
        <row r="16">
          <cell r="F16">
            <v>1441000</v>
          </cell>
          <cell r="G16">
            <v>462743.18</v>
          </cell>
        </row>
        <row r="18">
          <cell r="F18">
            <v>113814650</v>
          </cell>
          <cell r="G18">
            <v>25160090.47</v>
          </cell>
        </row>
        <row r="19">
          <cell r="F19">
            <v>158388000</v>
          </cell>
          <cell r="G19">
            <v>1845028.99</v>
          </cell>
        </row>
        <row r="20">
          <cell r="F20">
            <v>330374500</v>
          </cell>
          <cell r="G20">
            <v>103192255</v>
          </cell>
        </row>
        <row r="22">
          <cell r="F22">
            <v>3140000</v>
          </cell>
          <cell r="G22">
            <v>598611.35</v>
          </cell>
        </row>
        <row r="23">
          <cell r="F23">
            <v>500000</v>
          </cell>
          <cell r="G23">
            <v>0</v>
          </cell>
        </row>
        <row r="24">
          <cell r="F24">
            <v>1850000</v>
          </cell>
          <cell r="G24">
            <v>421805</v>
          </cell>
        </row>
        <row r="25">
          <cell r="F25">
            <v>3313000</v>
          </cell>
          <cell r="G25">
            <v>150349.74</v>
          </cell>
        </row>
        <row r="26">
          <cell r="F26">
            <v>10000000</v>
          </cell>
          <cell r="G26">
            <v>87042</v>
          </cell>
        </row>
        <row r="28">
          <cell r="F28">
            <v>6570000</v>
          </cell>
          <cell r="G28">
            <v>1691737.61</v>
          </cell>
        </row>
        <row r="29">
          <cell r="F29">
            <v>1760000</v>
          </cell>
          <cell r="G29">
            <v>776497</v>
          </cell>
        </row>
        <row r="30">
          <cell r="F30">
            <v>0</v>
          </cell>
          <cell r="G30">
            <v>791613.5</v>
          </cell>
        </row>
        <row r="45">
          <cell r="F45">
            <v>0</v>
          </cell>
          <cell r="G45">
            <v>-321314</v>
          </cell>
        </row>
        <row r="46">
          <cell r="F46">
            <v>93453000</v>
          </cell>
          <cell r="G46">
            <v>0</v>
          </cell>
        </row>
        <row r="47">
          <cell r="F47">
            <v>-48478000</v>
          </cell>
          <cell r="G47">
            <v>-10353.04</v>
          </cell>
        </row>
        <row r="48">
          <cell r="F48">
            <v>6364927</v>
          </cell>
          <cell r="G48">
            <v>-21114016.81000009</v>
          </cell>
        </row>
      </sheetData>
      <sheetData sheetId="14">
        <row r="4">
          <cell r="F4">
            <v>185177008</v>
          </cell>
          <cell r="G4">
            <v>60311241.82</v>
          </cell>
        </row>
        <row r="5">
          <cell r="F5">
            <v>4564000</v>
          </cell>
          <cell r="G5">
            <v>906465.53</v>
          </cell>
        </row>
        <row r="6">
          <cell r="F6">
            <v>88558422</v>
          </cell>
          <cell r="G6">
            <v>16531036.649999999</v>
          </cell>
        </row>
        <row r="7">
          <cell r="F7">
            <v>58702500</v>
          </cell>
          <cell r="G7">
            <v>14922019.84</v>
          </cell>
        </row>
        <row r="8">
          <cell r="F8">
            <v>21818023</v>
          </cell>
          <cell r="G8">
            <v>5574205.469999999</v>
          </cell>
        </row>
        <row r="9">
          <cell r="F9">
            <v>6544500</v>
          </cell>
          <cell r="G9">
            <v>1052947.5</v>
          </cell>
        </row>
        <row r="10">
          <cell r="F10">
            <v>120330925</v>
          </cell>
          <cell r="G10">
            <v>31102156.09000001</v>
          </cell>
        </row>
        <row r="11">
          <cell r="F11">
            <v>734740092</v>
          </cell>
          <cell r="G11">
            <v>168444963.24999997</v>
          </cell>
        </row>
        <row r="12">
          <cell r="F12">
            <v>106894807</v>
          </cell>
          <cell r="G12">
            <v>23643382.22</v>
          </cell>
        </row>
        <row r="15">
          <cell r="F15">
            <v>230000</v>
          </cell>
          <cell r="G15">
            <v>0</v>
          </cell>
        </row>
        <row r="16">
          <cell r="F16">
            <v>95294000</v>
          </cell>
          <cell r="G16">
            <v>6860959.819999999</v>
          </cell>
        </row>
        <row r="17">
          <cell r="F17">
            <v>5000000</v>
          </cell>
          <cell r="G17">
            <v>0</v>
          </cell>
        </row>
        <row r="18">
          <cell r="F18">
            <v>16450000</v>
          </cell>
          <cell r="G18">
            <v>2596673.9</v>
          </cell>
        </row>
        <row r="19">
          <cell r="F19">
            <v>87395800</v>
          </cell>
          <cell r="G19">
            <v>4574401.79</v>
          </cell>
        </row>
        <row r="20">
          <cell r="F20">
            <v>146028000</v>
          </cell>
          <cell r="G20">
            <v>18321912.830000002</v>
          </cell>
        </row>
        <row r="21">
          <cell r="F21">
            <v>22200000</v>
          </cell>
          <cell r="G21">
            <v>1194311.1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uaruanne"/>
      <sheetName val="vorm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L45" sqref="L45"/>
    </sheetView>
  </sheetViews>
  <sheetFormatPr defaultColWidth="9.140625" defaultRowHeight="12.75"/>
  <cols>
    <col min="1" max="1" width="34.57421875" style="0" customWidth="1"/>
    <col min="2" max="2" width="10.7109375" style="0" customWidth="1"/>
    <col min="3" max="3" width="14.00390625" style="0" customWidth="1"/>
    <col min="4" max="4" width="13.140625" style="0" customWidth="1"/>
    <col min="8" max="8" width="9.140625" style="19" customWidth="1"/>
    <col min="9" max="9" width="15.421875" style="19" bestFit="1" customWidth="1"/>
  </cols>
  <sheetData>
    <row r="1" spans="1:2" ht="15">
      <c r="A1" s="1" t="s">
        <v>0</v>
      </c>
      <c r="B1" s="1"/>
    </row>
    <row r="2" ht="12.75">
      <c r="A2" t="s">
        <v>1</v>
      </c>
    </row>
    <row r="4" spans="1:8" ht="12.75">
      <c r="A4" s="164"/>
      <c r="B4" s="167" t="s">
        <v>51</v>
      </c>
      <c r="C4" s="166">
        <v>2009</v>
      </c>
      <c r="D4" s="166"/>
      <c r="E4" s="166"/>
      <c r="F4" s="168" t="s">
        <v>52</v>
      </c>
      <c r="G4" s="168" t="s">
        <v>53</v>
      </c>
      <c r="H4" s="176" t="s">
        <v>250</v>
      </c>
    </row>
    <row r="5" spans="1:8" ht="19.5" customHeight="1">
      <c r="A5" s="165"/>
      <c r="B5" s="167"/>
      <c r="C5" s="26" t="s">
        <v>2</v>
      </c>
      <c r="D5" s="26" t="s">
        <v>3</v>
      </c>
      <c r="E5" s="26" t="s">
        <v>4</v>
      </c>
      <c r="F5" s="168"/>
      <c r="G5" s="168"/>
      <c r="H5" s="177"/>
    </row>
    <row r="6" spans="1:8" ht="12.75">
      <c r="A6" s="2" t="s">
        <v>5</v>
      </c>
      <c r="B6" s="16">
        <v>402340.43166999996</v>
      </c>
      <c r="C6" s="3">
        <f>SUM(C7,C13,C19,C23,C29)</f>
        <v>1648588.15</v>
      </c>
      <c r="D6" s="3">
        <f>SUM(D7,D13,D19,D23,D29)</f>
        <v>377482.36166000005</v>
      </c>
      <c r="E6" s="4">
        <f aca="true" t="shared" si="0" ref="E6:E24">D6/C6</f>
        <v>0.22897311354567246</v>
      </c>
      <c r="F6" s="27">
        <f>D6-B6</f>
        <v>-24858.07000999991</v>
      </c>
      <c r="G6" s="28">
        <f>F6/B6</f>
        <v>-0.06178367385753695</v>
      </c>
      <c r="H6" s="24">
        <f>SUM(H7,H13,H19,H23,H29)</f>
        <v>1501945.85</v>
      </c>
    </row>
    <row r="7" spans="1:8" ht="12.75">
      <c r="A7" s="5" t="s">
        <v>6</v>
      </c>
      <c r="B7" s="17">
        <v>223577.07754</v>
      </c>
      <c r="C7" s="6">
        <f>SUM(C8:C12)</f>
        <v>900400</v>
      </c>
      <c r="D7" s="6">
        <f>SUM(D8:D12)</f>
        <v>211645.99056</v>
      </c>
      <c r="E7" s="7">
        <f t="shared" si="0"/>
        <v>0.23505774162594403</v>
      </c>
      <c r="F7" s="22">
        <f aca="true" t="shared" si="1" ref="F7:F61">D7-B7</f>
        <v>-11931.086979999993</v>
      </c>
      <c r="G7" s="23">
        <f aca="true" t="shared" si="2" ref="G7:G61">F7/B7</f>
        <v>-0.053364535896419936</v>
      </c>
      <c r="H7" s="175">
        <f>SUM(H8:H12)</f>
        <v>803055</v>
      </c>
    </row>
    <row r="8" spans="1:8" ht="12.75">
      <c r="A8" s="8" t="s">
        <v>7</v>
      </c>
      <c r="B8" s="18">
        <v>216873.553</v>
      </c>
      <c r="C8" s="9">
        <f>'[1]KOKKU'!F6/1000</f>
        <v>870500</v>
      </c>
      <c r="D8" s="9">
        <f>'[1]KOKKU'!G6/1000</f>
        <v>207950.799</v>
      </c>
      <c r="E8" s="10">
        <f t="shared" si="0"/>
        <v>0.23888661573808156</v>
      </c>
      <c r="F8" s="19">
        <f t="shared" si="1"/>
        <v>-8922.754000000015</v>
      </c>
      <c r="G8" s="20">
        <f t="shared" si="2"/>
        <v>-0.041142656061894343</v>
      </c>
      <c r="H8" s="19">
        <v>775055</v>
      </c>
    </row>
    <row r="9" spans="1:8" ht="12.75">
      <c r="A9" s="8" t="s">
        <v>8</v>
      </c>
      <c r="B9" s="18">
        <v>3001.498</v>
      </c>
      <c r="C9" s="9">
        <f>'[1]KOKKU'!F7/1000</f>
        <v>14700</v>
      </c>
      <c r="D9" s="9">
        <f>'[1]KOKKU'!G7/1000</f>
        <v>499.16</v>
      </c>
      <c r="E9" s="10">
        <f t="shared" si="0"/>
        <v>0.033956462585034014</v>
      </c>
      <c r="F9" s="19">
        <f t="shared" si="1"/>
        <v>-2502.338</v>
      </c>
      <c r="G9" s="20">
        <f t="shared" si="2"/>
        <v>-0.833696374277111</v>
      </c>
      <c r="H9" s="19">
        <v>14700</v>
      </c>
    </row>
    <row r="10" spans="1:8" ht="12.75">
      <c r="A10" s="8" t="s">
        <v>9</v>
      </c>
      <c r="B10" s="18">
        <v>1631.595</v>
      </c>
      <c r="C10" s="9">
        <f>'[1]KOKKU'!F8/1000</f>
        <v>5100</v>
      </c>
      <c r="D10" s="9">
        <f>'[1]KOKKU'!G8/1000</f>
        <v>1397.2006000000001</v>
      </c>
      <c r="E10" s="10">
        <f t="shared" si="0"/>
        <v>0.2739609019607843</v>
      </c>
      <c r="F10" s="19">
        <f t="shared" si="1"/>
        <v>-234.3943999999999</v>
      </c>
      <c r="G10" s="20">
        <f t="shared" si="2"/>
        <v>-0.14365967044517783</v>
      </c>
      <c r="H10" s="19">
        <v>4100</v>
      </c>
    </row>
    <row r="11" spans="1:8" ht="12.75">
      <c r="A11" s="8" t="s">
        <v>10</v>
      </c>
      <c r="B11" s="18">
        <v>115.148</v>
      </c>
      <c r="C11" s="9">
        <f>'[1]KOKKU'!F9/1000</f>
        <v>2100</v>
      </c>
      <c r="D11" s="9">
        <f>'[1]KOKKU'!G9/1000</f>
        <v>279.723</v>
      </c>
      <c r="E11" s="10">
        <f t="shared" si="0"/>
        <v>0.13320142857142858</v>
      </c>
      <c r="F11" s="19">
        <f t="shared" si="1"/>
        <v>164.57500000000002</v>
      </c>
      <c r="G11" s="20">
        <f t="shared" si="2"/>
        <v>1.4292475770312991</v>
      </c>
      <c r="H11" s="19">
        <v>2100</v>
      </c>
    </row>
    <row r="12" spans="1:8" ht="12.75">
      <c r="A12" s="8" t="s">
        <v>11</v>
      </c>
      <c r="B12" s="18">
        <v>1955.2835400000001</v>
      </c>
      <c r="C12" s="9">
        <f>'[1]KOKKU'!F10/1000</f>
        <v>8000</v>
      </c>
      <c r="D12" s="9">
        <f>'[1]KOKKU'!G10/1000</f>
        <v>1519.10796</v>
      </c>
      <c r="E12" s="10">
        <f t="shared" si="0"/>
        <v>0.18988849500000002</v>
      </c>
      <c r="F12" s="19">
        <f t="shared" si="1"/>
        <v>-436.1755800000001</v>
      </c>
      <c r="G12" s="20">
        <f t="shared" si="2"/>
        <v>-0.22307536021092883</v>
      </c>
      <c r="H12" s="19">
        <v>7100</v>
      </c>
    </row>
    <row r="13" spans="1:8" ht="12.75">
      <c r="A13" s="5" t="s">
        <v>12</v>
      </c>
      <c r="B13" s="17">
        <v>31446.667650000003</v>
      </c>
      <c r="C13" s="6">
        <f>SUM(C14:C18)</f>
        <v>118478</v>
      </c>
      <c r="D13" s="6">
        <f>SUM(D14:D18)</f>
        <v>31121.340440000007</v>
      </c>
      <c r="E13" s="7">
        <f t="shared" si="0"/>
        <v>0.2626761123584126</v>
      </c>
      <c r="F13" s="22">
        <f t="shared" si="1"/>
        <v>-325.32720999999583</v>
      </c>
      <c r="G13" s="23">
        <f t="shared" si="2"/>
        <v>-0.010345363573046055</v>
      </c>
      <c r="H13" s="175">
        <f>SUM(H14:H18)</f>
        <v>114360</v>
      </c>
    </row>
    <row r="14" spans="1:8" ht="12.75">
      <c r="A14" s="8" t="s">
        <v>13</v>
      </c>
      <c r="B14" s="18">
        <v>437.5855</v>
      </c>
      <c r="C14" s="9">
        <f>'[1]KOKKU'!F12/1000</f>
        <v>1970</v>
      </c>
      <c r="D14" s="9">
        <f>'[1]KOKKU'!G12/1000</f>
        <v>330.34095</v>
      </c>
      <c r="E14" s="10">
        <f t="shared" si="0"/>
        <v>0.1676857614213198</v>
      </c>
      <c r="F14" s="19">
        <f t="shared" si="1"/>
        <v>-107.24455</v>
      </c>
      <c r="G14" s="20">
        <f t="shared" si="2"/>
        <v>-0.2450825038763853</v>
      </c>
      <c r="H14" s="19">
        <v>1700</v>
      </c>
    </row>
    <row r="15" spans="1:8" ht="12.75">
      <c r="A15" s="8" t="s">
        <v>14</v>
      </c>
      <c r="B15" s="18">
        <v>21374.43127</v>
      </c>
      <c r="C15" s="9">
        <f>'[1]KOKKU'!F13/1000</f>
        <v>86651</v>
      </c>
      <c r="D15" s="9">
        <f>'[1]KOKKU'!G13/1000</f>
        <v>21746.663330000003</v>
      </c>
      <c r="E15" s="10">
        <f t="shared" si="0"/>
        <v>0.25096840578873875</v>
      </c>
      <c r="F15" s="19">
        <f t="shared" si="1"/>
        <v>372.2320600000021</v>
      </c>
      <c r="G15" s="20">
        <f t="shared" si="2"/>
        <v>0.017414828740844532</v>
      </c>
      <c r="H15" s="19">
        <v>84673</v>
      </c>
    </row>
    <row r="16" spans="1:8" ht="12.75">
      <c r="A16" s="8" t="s">
        <v>15</v>
      </c>
      <c r="B16" s="18">
        <v>7442.51245</v>
      </c>
      <c r="C16" s="9">
        <f>'[1]KOKKU'!F14/1000</f>
        <v>27433</v>
      </c>
      <c r="D16" s="9">
        <f>'[1]KOKKU'!G14/1000</f>
        <v>8266.17623</v>
      </c>
      <c r="E16" s="10">
        <f t="shared" si="0"/>
        <v>0.301322357379798</v>
      </c>
      <c r="F16" s="19">
        <f t="shared" si="1"/>
        <v>823.663779999999</v>
      </c>
      <c r="G16" s="20">
        <f t="shared" si="2"/>
        <v>0.11067012457600914</v>
      </c>
      <c r="H16" s="19">
        <v>25433</v>
      </c>
    </row>
    <row r="17" spans="1:8" ht="12.75">
      <c r="A17" s="8" t="s">
        <v>16</v>
      </c>
      <c r="B17" s="18">
        <v>1657.0423500000002</v>
      </c>
      <c r="C17" s="9">
        <f>'[1]KOKKU'!F15/1000</f>
        <v>983</v>
      </c>
      <c r="D17" s="9">
        <f>'[1]KOKKU'!G15/1000</f>
        <v>315.41675</v>
      </c>
      <c r="E17" s="10">
        <f t="shared" si="0"/>
        <v>0.32087156663275684</v>
      </c>
      <c r="F17" s="19">
        <f t="shared" si="1"/>
        <v>-1341.6256000000003</v>
      </c>
      <c r="G17" s="20">
        <f t="shared" si="2"/>
        <v>-0.8096507611890548</v>
      </c>
      <c r="H17" s="19">
        <v>983</v>
      </c>
    </row>
    <row r="18" spans="1:8" ht="12.75">
      <c r="A18" s="8" t="s">
        <v>17</v>
      </c>
      <c r="B18" s="18">
        <v>535.0960799999999</v>
      </c>
      <c r="C18" s="9">
        <f>'[1]KOKKU'!F16/1000</f>
        <v>1441</v>
      </c>
      <c r="D18" s="9">
        <f>'[1]KOKKU'!G16/1000</f>
        <v>462.74318</v>
      </c>
      <c r="E18" s="10">
        <f t="shared" si="0"/>
        <v>0.32112642609299097</v>
      </c>
      <c r="F18" s="19">
        <f t="shared" si="1"/>
        <v>-72.35289999999992</v>
      </c>
      <c r="G18" s="20">
        <f t="shared" si="2"/>
        <v>-0.13521478236207585</v>
      </c>
      <c r="H18" s="19">
        <v>1571</v>
      </c>
    </row>
    <row r="19" spans="1:8" ht="12.75">
      <c r="A19" s="5" t="s">
        <v>18</v>
      </c>
      <c r="B19" s="17">
        <v>142370.11981</v>
      </c>
      <c r="C19" s="6">
        <f>SUM(C20:C22)</f>
        <v>602577.15</v>
      </c>
      <c r="D19" s="6">
        <f>SUM(D20:D22)</f>
        <v>130197.37446</v>
      </c>
      <c r="E19" s="7">
        <f t="shared" si="0"/>
        <v>0.21606755991328247</v>
      </c>
      <c r="F19" s="22">
        <f t="shared" si="1"/>
        <v>-12172.745349999997</v>
      </c>
      <c r="G19" s="23">
        <f t="shared" si="2"/>
        <v>-0.08550070314083552</v>
      </c>
      <c r="H19" s="175">
        <f>SUM(H20:H22)</f>
        <v>563297.8500000001</v>
      </c>
    </row>
    <row r="20" spans="1:8" ht="12.75">
      <c r="A20" s="8" t="s">
        <v>19</v>
      </c>
      <c r="B20" s="18">
        <v>30386.666950000003</v>
      </c>
      <c r="C20" s="9">
        <f>'[1]KOKKU'!F18/1000</f>
        <v>113814.65</v>
      </c>
      <c r="D20" s="9">
        <f>'[1]KOKKU'!G18/1000</f>
        <v>25160.09047</v>
      </c>
      <c r="E20" s="10">
        <f t="shared" si="0"/>
        <v>0.22106196759380273</v>
      </c>
      <c r="F20" s="19">
        <f t="shared" si="1"/>
        <v>-5226.576480000003</v>
      </c>
      <c r="G20" s="20">
        <f t="shared" si="2"/>
        <v>-0.17200229589510813</v>
      </c>
      <c r="H20" s="19">
        <v>115297.05</v>
      </c>
    </row>
    <row r="21" spans="1:8" ht="12.75">
      <c r="A21" s="8" t="s">
        <v>20</v>
      </c>
      <c r="B21" s="18">
        <v>15561.75</v>
      </c>
      <c r="C21" s="9">
        <f>'[1]KOKKU'!F19/1000</f>
        <v>158388</v>
      </c>
      <c r="D21" s="9">
        <f>'[1]KOKKU'!G19/1000</f>
        <v>1845.02899</v>
      </c>
      <c r="E21" s="10">
        <f t="shared" si="0"/>
        <v>0.011648792774705154</v>
      </c>
      <c r="F21" s="19">
        <f t="shared" si="1"/>
        <v>-13716.72101</v>
      </c>
      <c r="G21" s="20">
        <f t="shared" si="2"/>
        <v>-0.8814382064999116</v>
      </c>
      <c r="H21" s="19">
        <v>150892.1</v>
      </c>
    </row>
    <row r="22" spans="1:8" ht="12.75">
      <c r="A22" s="8" t="s">
        <v>21</v>
      </c>
      <c r="B22" s="18">
        <v>96421.70286</v>
      </c>
      <c r="C22" s="9">
        <f>'[1]KOKKU'!F20/1000</f>
        <v>330374.5</v>
      </c>
      <c r="D22" s="9">
        <f>'[1]KOKKU'!G20/1000</f>
        <v>103192.255</v>
      </c>
      <c r="E22" s="10">
        <f t="shared" si="0"/>
        <v>0.3123493338620263</v>
      </c>
      <c r="F22" s="19">
        <f t="shared" si="1"/>
        <v>6770.55214</v>
      </c>
      <c r="G22" s="20">
        <f t="shared" si="2"/>
        <v>0.07021813491336633</v>
      </c>
      <c r="H22" s="19">
        <v>297108.7</v>
      </c>
    </row>
    <row r="23" spans="1:8" ht="12.75">
      <c r="A23" s="5" t="s">
        <v>22</v>
      </c>
      <c r="B23" s="17">
        <v>1585.3648600000001</v>
      </c>
      <c r="C23" s="6">
        <f>SUM(C24:C28)</f>
        <v>18803</v>
      </c>
      <c r="D23" s="6">
        <f>SUM(D24:D28)</f>
        <v>1257.80809</v>
      </c>
      <c r="E23" s="7">
        <f t="shared" si="0"/>
        <v>0.06689401106206457</v>
      </c>
      <c r="F23" s="22">
        <f t="shared" si="1"/>
        <v>-327.55677000000014</v>
      </c>
      <c r="G23" s="23">
        <f t="shared" si="2"/>
        <v>-0.20661286134473808</v>
      </c>
      <c r="H23" s="175">
        <f>SUM(H24:H28)</f>
        <v>13803</v>
      </c>
    </row>
    <row r="24" spans="1:8" ht="12.75">
      <c r="A24" s="8" t="s">
        <v>23</v>
      </c>
      <c r="B24" s="18">
        <v>650.5435600000001</v>
      </c>
      <c r="C24" s="9">
        <f>'[1]KOKKU'!F22/1000</f>
        <v>3140</v>
      </c>
      <c r="D24" s="9">
        <f>'[1]KOKKU'!G22/1000</f>
        <v>598.61135</v>
      </c>
      <c r="E24" s="10">
        <f t="shared" si="0"/>
        <v>0.19064055732484078</v>
      </c>
      <c r="F24" s="19">
        <f t="shared" si="1"/>
        <v>-51.932210000000055</v>
      </c>
      <c r="G24" s="20">
        <f t="shared" si="2"/>
        <v>-0.0798289510390358</v>
      </c>
      <c r="H24" s="19">
        <v>3140</v>
      </c>
    </row>
    <row r="25" spans="1:8" ht="12.75">
      <c r="A25" s="8" t="s">
        <v>24</v>
      </c>
      <c r="B25" s="18">
        <v>0</v>
      </c>
      <c r="C25" s="9">
        <f>'[1]KOKKU'!F23/1000</f>
        <v>500</v>
      </c>
      <c r="D25" s="9">
        <f>'[1]KOKKU'!G23/1000</f>
        <v>0</v>
      </c>
      <c r="E25" s="10" t="s">
        <v>25</v>
      </c>
      <c r="F25" s="19">
        <f t="shared" si="1"/>
        <v>0</v>
      </c>
      <c r="G25" s="21" t="s">
        <v>25</v>
      </c>
      <c r="H25" s="19">
        <v>500</v>
      </c>
    </row>
    <row r="26" spans="1:8" ht="12.75">
      <c r="A26" s="8" t="s">
        <v>26</v>
      </c>
      <c r="B26" s="18">
        <v>452.27</v>
      </c>
      <c r="C26" s="9">
        <f>'[1]KOKKU'!F24/1000</f>
        <v>1850</v>
      </c>
      <c r="D26" s="9">
        <f>'[1]KOKKU'!G24/1000</f>
        <v>421.805</v>
      </c>
      <c r="E26" s="10">
        <f aca="true" t="shared" si="3" ref="E26:E31">D26/C26</f>
        <v>0.2280027027027027</v>
      </c>
      <c r="F26" s="19">
        <f t="shared" si="1"/>
        <v>-30.464999999999975</v>
      </c>
      <c r="G26" s="20">
        <f t="shared" si="2"/>
        <v>-0.0673602051871669</v>
      </c>
      <c r="H26" s="19">
        <v>1850</v>
      </c>
    </row>
    <row r="27" spans="1:8" ht="12.75">
      <c r="A27" s="8" t="s">
        <v>27</v>
      </c>
      <c r="B27" s="18">
        <v>482.55129999999997</v>
      </c>
      <c r="C27" s="9">
        <f>'[1]KOKKU'!F25/1000</f>
        <v>3313</v>
      </c>
      <c r="D27" s="9">
        <f>'[1]KOKKU'!G25/1000</f>
        <v>150.34974</v>
      </c>
      <c r="E27" s="10">
        <f t="shared" si="3"/>
        <v>0.04538175067914277</v>
      </c>
      <c r="F27" s="19">
        <f t="shared" si="1"/>
        <v>-332.20156</v>
      </c>
      <c r="G27" s="20">
        <f t="shared" si="2"/>
        <v>-0.688427448024697</v>
      </c>
      <c r="H27" s="19">
        <v>3313</v>
      </c>
    </row>
    <row r="28" spans="1:8" ht="12.75">
      <c r="A28" s="8" t="s">
        <v>28</v>
      </c>
      <c r="B28" s="18">
        <v>0</v>
      </c>
      <c r="C28" s="9">
        <f>'[1]KOKKU'!F26/1000</f>
        <v>10000</v>
      </c>
      <c r="D28" s="9">
        <f>'[1]KOKKU'!G26/1000</f>
        <v>87.042</v>
      </c>
      <c r="E28" s="10">
        <f t="shared" si="3"/>
        <v>0.0087042</v>
      </c>
      <c r="F28" s="19">
        <f t="shared" si="1"/>
        <v>87.042</v>
      </c>
      <c r="G28" s="21" t="s">
        <v>25</v>
      </c>
      <c r="H28" s="19">
        <v>5000</v>
      </c>
    </row>
    <row r="29" spans="1:8" ht="12.75">
      <c r="A29" s="5" t="s">
        <v>29</v>
      </c>
      <c r="B29" s="17">
        <v>3361.20181</v>
      </c>
      <c r="C29" s="6">
        <f>SUM(C30:C32)</f>
        <v>8330</v>
      </c>
      <c r="D29" s="6">
        <f>SUM(D30:D32)</f>
        <v>3259.84811</v>
      </c>
      <c r="E29" s="7">
        <f t="shared" si="3"/>
        <v>0.39133830852340934</v>
      </c>
      <c r="F29" s="22">
        <f t="shared" si="1"/>
        <v>-101.35370000000012</v>
      </c>
      <c r="G29" s="23">
        <f t="shared" si="2"/>
        <v>-0.03015400613508539</v>
      </c>
      <c r="H29" s="175">
        <f>SUM(H30:H32)</f>
        <v>7430</v>
      </c>
    </row>
    <row r="30" spans="1:8" ht="12.75">
      <c r="A30" s="8" t="s">
        <v>30</v>
      </c>
      <c r="B30" s="18">
        <v>2178.05731</v>
      </c>
      <c r="C30" s="9">
        <f>'[1]KOKKU'!F28/1000</f>
        <v>6570</v>
      </c>
      <c r="D30" s="9">
        <f>'[1]KOKKU'!G28/1000</f>
        <v>1691.7376100000001</v>
      </c>
      <c r="E30" s="10">
        <f t="shared" si="3"/>
        <v>0.2574943089802131</v>
      </c>
      <c r="F30" s="19">
        <f t="shared" si="1"/>
        <v>-486.3197</v>
      </c>
      <c r="G30" s="20">
        <f t="shared" si="2"/>
        <v>-0.2232814066770355</v>
      </c>
      <c r="H30" s="19">
        <v>6570</v>
      </c>
    </row>
    <row r="31" spans="1:8" ht="12.75">
      <c r="A31" s="8" t="s">
        <v>31</v>
      </c>
      <c r="B31" s="18">
        <v>852.522</v>
      </c>
      <c r="C31" s="9">
        <f>'[1]KOKKU'!F29/1000</f>
        <v>1760</v>
      </c>
      <c r="D31" s="9">
        <f>'[1]KOKKU'!G29/1000</f>
        <v>776.497</v>
      </c>
      <c r="E31" s="10">
        <f t="shared" si="3"/>
        <v>0.44119147727272723</v>
      </c>
      <c r="F31" s="19">
        <f t="shared" si="1"/>
        <v>-76.02500000000009</v>
      </c>
      <c r="G31" s="20">
        <f t="shared" si="2"/>
        <v>-0.08917658429929091</v>
      </c>
      <c r="H31" s="19">
        <v>860</v>
      </c>
    </row>
    <row r="32" spans="1:8" ht="12.75">
      <c r="A32" s="8" t="s">
        <v>32</v>
      </c>
      <c r="B32" s="18">
        <v>330.6225</v>
      </c>
      <c r="C32" s="9">
        <f>'[1]KOKKU'!F30/1000</f>
        <v>0</v>
      </c>
      <c r="D32" s="9">
        <f>'[1]KOKKU'!G30/1000</f>
        <v>791.6135</v>
      </c>
      <c r="E32" s="10" t="s">
        <v>25</v>
      </c>
      <c r="F32" s="19">
        <f t="shared" si="1"/>
        <v>460.99100000000004</v>
      </c>
      <c r="G32" s="20">
        <f t="shared" si="2"/>
        <v>1.3943122443269893</v>
      </c>
      <c r="H32" s="19">
        <v>0</v>
      </c>
    </row>
    <row r="33" spans="1:7" ht="12.75">
      <c r="A33" s="8"/>
      <c r="B33" s="18"/>
      <c r="C33" s="11"/>
      <c r="D33" s="11"/>
      <c r="E33" s="11"/>
      <c r="F33" s="19"/>
      <c r="G33" s="20"/>
    </row>
    <row r="34" spans="1:8" ht="12.75">
      <c r="A34" s="2" t="s">
        <v>33</v>
      </c>
      <c r="B34" s="16">
        <v>283127.50753199996</v>
      </c>
      <c r="C34" s="3">
        <f>SUM(C35:C43)</f>
        <v>1327330.277</v>
      </c>
      <c r="D34" s="3">
        <f>SUM(D35:D43)</f>
        <v>322488.41836999997</v>
      </c>
      <c r="E34" s="4">
        <f aca="true" t="shared" si="4" ref="E34:E43">D34/C34</f>
        <v>0.24296019156504178</v>
      </c>
      <c r="F34" s="24">
        <f t="shared" si="1"/>
        <v>39360.91083800001</v>
      </c>
      <c r="G34" s="25">
        <f t="shared" si="2"/>
        <v>0.1390218533730825</v>
      </c>
      <c r="H34" s="24">
        <f>SUM(H35:H43)</f>
        <v>1239767.1770000001</v>
      </c>
    </row>
    <row r="35" spans="1:8" ht="12.75">
      <c r="A35" s="8" t="s">
        <v>34</v>
      </c>
      <c r="B35" s="18">
        <v>33839.34707</v>
      </c>
      <c r="C35" s="9">
        <f>'[1]kulud'!F4/1000</f>
        <v>185177.008</v>
      </c>
      <c r="D35" s="9">
        <f>'[1]kulud'!G4/1000</f>
        <v>60311.24182</v>
      </c>
      <c r="E35" s="10">
        <f t="shared" si="4"/>
        <v>0.32569508748083886</v>
      </c>
      <c r="F35" s="19">
        <f t="shared" si="1"/>
        <v>26471.89475</v>
      </c>
      <c r="G35" s="20">
        <f t="shared" si="2"/>
        <v>0.7822814871469089</v>
      </c>
      <c r="H35" s="19">
        <v>165836.745</v>
      </c>
    </row>
    <row r="36" spans="1:8" ht="12.75">
      <c r="A36" s="8" t="s">
        <v>35</v>
      </c>
      <c r="B36" s="18">
        <v>362.575</v>
      </c>
      <c r="C36" s="9">
        <f>'[1]kulud'!F5/1000</f>
        <v>4564</v>
      </c>
      <c r="D36" s="9">
        <f>'[1]kulud'!G5/1000</f>
        <v>906.4655300000001</v>
      </c>
      <c r="E36" s="10">
        <f t="shared" si="4"/>
        <v>0.19861207931638913</v>
      </c>
      <c r="F36" s="19">
        <f t="shared" si="1"/>
        <v>543.8905300000001</v>
      </c>
      <c r="G36" s="20">
        <f t="shared" si="2"/>
        <v>1.500077308143143</v>
      </c>
      <c r="H36" s="19">
        <v>4322.5</v>
      </c>
    </row>
    <row r="37" spans="1:8" ht="12.75">
      <c r="A37" s="8" t="s">
        <v>36</v>
      </c>
      <c r="B37" s="18">
        <v>17970.693069999994</v>
      </c>
      <c r="C37" s="9">
        <f>'[1]kulud'!F6/1000</f>
        <v>88558.422</v>
      </c>
      <c r="D37" s="9">
        <f>'[1]kulud'!G6/1000</f>
        <v>16531.03665</v>
      </c>
      <c r="E37" s="10">
        <f t="shared" si="4"/>
        <v>0.18666814828746606</v>
      </c>
      <c r="F37" s="19">
        <f t="shared" si="1"/>
        <v>-1439.6564199999957</v>
      </c>
      <c r="G37" s="20">
        <f t="shared" si="2"/>
        <v>-0.08011134653472751</v>
      </c>
      <c r="H37" s="19">
        <v>79784.72200000001</v>
      </c>
    </row>
    <row r="38" spans="1:8" ht="12.75">
      <c r="A38" s="8" t="s">
        <v>37</v>
      </c>
      <c r="B38" s="18">
        <v>11134.767800000001</v>
      </c>
      <c r="C38" s="9">
        <f>'[1]kulud'!F7/1000</f>
        <v>58702.5</v>
      </c>
      <c r="D38" s="9">
        <f>'[1]kulud'!G7/1000</f>
        <v>14922.019839999999</v>
      </c>
      <c r="E38" s="10">
        <f t="shared" si="4"/>
        <v>0.25419734832417695</v>
      </c>
      <c r="F38" s="19">
        <f t="shared" si="1"/>
        <v>3787.2520399999976</v>
      </c>
      <c r="G38" s="20">
        <f t="shared" si="2"/>
        <v>0.3401285152978221</v>
      </c>
      <c r="H38" s="19">
        <v>53587.2</v>
      </c>
    </row>
    <row r="39" spans="1:8" ht="12.75">
      <c r="A39" s="8" t="s">
        <v>38</v>
      </c>
      <c r="B39" s="18">
        <v>5118.88763</v>
      </c>
      <c r="C39" s="9">
        <f>'[1]kulud'!F8/1000</f>
        <v>21818.023</v>
      </c>
      <c r="D39" s="9">
        <f>'[1]kulud'!G8/1000</f>
        <v>5574.205469999999</v>
      </c>
      <c r="E39" s="10">
        <f t="shared" si="4"/>
        <v>0.255486277102192</v>
      </c>
      <c r="F39" s="19">
        <f t="shared" si="1"/>
        <v>455.3178399999988</v>
      </c>
      <c r="G39" s="20">
        <f t="shared" si="2"/>
        <v>0.08894859057494074</v>
      </c>
      <c r="H39" s="19">
        <v>19622.023</v>
      </c>
    </row>
    <row r="40" spans="1:8" ht="12.75">
      <c r="A40" s="8" t="s">
        <v>39</v>
      </c>
      <c r="B40" s="18">
        <v>1445.52739</v>
      </c>
      <c r="C40" s="9">
        <f>'[1]kulud'!F9/1000</f>
        <v>6544.5</v>
      </c>
      <c r="D40" s="9">
        <f>'[1]kulud'!G9/1000</f>
        <v>1052.9475</v>
      </c>
      <c r="E40" s="10">
        <f t="shared" si="4"/>
        <v>0.16089044235617694</v>
      </c>
      <c r="F40" s="19">
        <f t="shared" si="1"/>
        <v>-392.57989</v>
      </c>
      <c r="G40" s="20">
        <f t="shared" si="2"/>
        <v>-0.27158246375393824</v>
      </c>
      <c r="H40" s="19">
        <v>5807.7</v>
      </c>
    </row>
    <row r="41" spans="1:8" ht="12.75">
      <c r="A41" s="8" t="s">
        <v>40</v>
      </c>
      <c r="B41" s="18">
        <v>36539.34203999999</v>
      </c>
      <c r="C41" s="9">
        <f>'[1]kulud'!F10/1000</f>
        <v>120330.925</v>
      </c>
      <c r="D41" s="9">
        <f>'[1]kulud'!G10/1000</f>
        <v>31102.15609000001</v>
      </c>
      <c r="E41" s="10">
        <f t="shared" si="4"/>
        <v>0.25847184412485824</v>
      </c>
      <c r="F41" s="19">
        <f t="shared" si="1"/>
        <v>-5437.185949999977</v>
      </c>
      <c r="G41" s="20">
        <f t="shared" si="2"/>
        <v>-0.14880360856109107</v>
      </c>
      <c r="H41" s="19">
        <v>112539.42499999999</v>
      </c>
    </row>
    <row r="42" spans="1:8" ht="12.75">
      <c r="A42" s="8" t="s">
        <v>41</v>
      </c>
      <c r="B42" s="18">
        <v>154250.92892</v>
      </c>
      <c r="C42" s="9">
        <f>'[1]kulud'!F11/1000</f>
        <v>734740.092</v>
      </c>
      <c r="D42" s="9">
        <f>'[1]kulud'!G11/1000</f>
        <v>168444.96324999997</v>
      </c>
      <c r="E42" s="10">
        <f t="shared" si="4"/>
        <v>0.22925789008121797</v>
      </c>
      <c r="F42" s="19">
        <f t="shared" si="1"/>
        <v>14194.034329999966</v>
      </c>
      <c r="G42" s="20">
        <f t="shared" si="2"/>
        <v>0.09201911735235964</v>
      </c>
      <c r="H42" s="19">
        <v>697401.255</v>
      </c>
    </row>
    <row r="43" spans="1:8" ht="12.75">
      <c r="A43" s="8" t="s">
        <v>42</v>
      </c>
      <c r="B43" s="18">
        <v>22465.438611999998</v>
      </c>
      <c r="C43" s="9">
        <f>'[1]kulud'!F12/1000</f>
        <v>106894.807</v>
      </c>
      <c r="D43" s="9">
        <f>'[1]kulud'!G12/1000</f>
        <v>23643.38222</v>
      </c>
      <c r="E43" s="10">
        <f t="shared" si="4"/>
        <v>0.22118363729306326</v>
      </c>
      <c r="F43" s="19">
        <f t="shared" si="1"/>
        <v>1177.9436080000014</v>
      </c>
      <c r="G43" s="20">
        <f t="shared" si="2"/>
        <v>0.05243359047398249</v>
      </c>
      <c r="H43" s="19">
        <v>100865.607</v>
      </c>
    </row>
    <row r="44" spans="1:7" ht="12.75">
      <c r="A44" s="8"/>
      <c r="B44" s="18"/>
      <c r="C44" s="11"/>
      <c r="D44" s="11"/>
      <c r="E44" s="10"/>
      <c r="F44" s="19"/>
      <c r="G44" s="20"/>
    </row>
    <row r="45" spans="1:8" ht="12.75">
      <c r="A45" s="2" t="s">
        <v>43</v>
      </c>
      <c r="B45" s="16">
        <v>147837.97564999998</v>
      </c>
      <c r="C45" s="3">
        <f>SUM(C46:C52)</f>
        <v>372597.8</v>
      </c>
      <c r="D45" s="3">
        <f>SUM(D46:D52)</f>
        <v>33548.25944</v>
      </c>
      <c r="E45" s="4">
        <f aca="true" t="shared" si="5" ref="E45:E52">D45/C45</f>
        <v>0.09003880173205532</v>
      </c>
      <c r="F45" s="24">
        <f t="shared" si="1"/>
        <v>-114289.71620999998</v>
      </c>
      <c r="G45" s="25">
        <f t="shared" si="2"/>
        <v>-0.7730741421985915</v>
      </c>
      <c r="H45" s="24">
        <f>SUM(H46:H52)</f>
        <v>302409</v>
      </c>
    </row>
    <row r="46" spans="1:8" ht="12.75">
      <c r="A46" s="8" t="s">
        <v>34</v>
      </c>
      <c r="B46" s="18">
        <v>0.1</v>
      </c>
      <c r="C46" s="9">
        <f>'[1]kulud'!F15/1000</f>
        <v>230</v>
      </c>
      <c r="D46" s="9">
        <f>'[1]kulud'!G15/1000</f>
        <v>0</v>
      </c>
      <c r="E46" s="10">
        <f t="shared" si="5"/>
        <v>0</v>
      </c>
      <c r="F46" s="19">
        <f t="shared" si="1"/>
        <v>-0.1</v>
      </c>
      <c r="G46" s="20">
        <f t="shared" si="2"/>
        <v>-1</v>
      </c>
      <c r="H46" s="19">
        <v>230</v>
      </c>
    </row>
    <row r="47" spans="1:8" ht="12.75">
      <c r="A47" s="8" t="s">
        <v>36</v>
      </c>
      <c r="B47" s="18">
        <v>54466.40112</v>
      </c>
      <c r="C47" s="9">
        <f>'[1]kulud'!F16/1000</f>
        <v>95294</v>
      </c>
      <c r="D47" s="9">
        <f>'[1]kulud'!G16/1000</f>
        <v>6860.959819999999</v>
      </c>
      <c r="E47" s="10">
        <f t="shared" si="5"/>
        <v>0.07199781539236468</v>
      </c>
      <c r="F47" s="19">
        <f t="shared" si="1"/>
        <v>-47605.441300000006</v>
      </c>
      <c r="G47" s="20">
        <f t="shared" si="2"/>
        <v>-0.8740331712961175</v>
      </c>
      <c r="H47" s="19">
        <v>81803</v>
      </c>
    </row>
    <row r="48" spans="1:8" ht="12.75">
      <c r="A48" s="8" t="s">
        <v>37</v>
      </c>
      <c r="B48" s="18">
        <v>0</v>
      </c>
      <c r="C48" s="9">
        <f>'[1]kulud'!F17/1000</f>
        <v>5000</v>
      </c>
      <c r="D48" s="9">
        <f>'[1]kulud'!G17/1000</f>
        <v>0</v>
      </c>
      <c r="E48" s="10">
        <f t="shared" si="5"/>
        <v>0</v>
      </c>
      <c r="F48" s="19">
        <f t="shared" si="1"/>
        <v>0</v>
      </c>
      <c r="G48" s="21" t="s">
        <v>25</v>
      </c>
      <c r="H48" s="19">
        <v>2250</v>
      </c>
    </row>
    <row r="49" spans="1:8" ht="12.75">
      <c r="A49" s="8" t="s">
        <v>38</v>
      </c>
      <c r="B49" s="18">
        <v>2627.92913</v>
      </c>
      <c r="C49" s="9">
        <f>'[1]kulud'!F18/1000</f>
        <v>16450</v>
      </c>
      <c r="D49" s="9">
        <f>'[1]kulud'!G18/1000</f>
        <v>2596.6739</v>
      </c>
      <c r="E49" s="10">
        <f t="shared" si="5"/>
        <v>0.15785251671732523</v>
      </c>
      <c r="F49" s="19">
        <f t="shared" si="1"/>
        <v>-31.25523000000021</v>
      </c>
      <c r="G49" s="20">
        <f t="shared" si="2"/>
        <v>-0.011893482835284911</v>
      </c>
      <c r="H49" s="19">
        <v>9512</v>
      </c>
    </row>
    <row r="50" spans="1:8" ht="12.75">
      <c r="A50" s="8" t="s">
        <v>40</v>
      </c>
      <c r="B50" s="18">
        <v>5147.813450000001</v>
      </c>
      <c r="C50" s="9">
        <f>'[1]kulud'!F19/1000</f>
        <v>87395.8</v>
      </c>
      <c r="D50" s="9">
        <f>'[1]kulud'!G19/1000</f>
        <v>4574.40179</v>
      </c>
      <c r="E50" s="10">
        <f t="shared" si="5"/>
        <v>0.05234120850201039</v>
      </c>
      <c r="F50" s="19">
        <f t="shared" si="1"/>
        <v>-573.4116600000007</v>
      </c>
      <c r="G50" s="20">
        <f t="shared" si="2"/>
        <v>-0.11138936279829655</v>
      </c>
      <c r="H50" s="19">
        <v>57971</v>
      </c>
    </row>
    <row r="51" spans="1:8" ht="12.75">
      <c r="A51" s="8" t="s">
        <v>41</v>
      </c>
      <c r="B51" s="18">
        <v>73168.36533</v>
      </c>
      <c r="C51" s="9">
        <f>'[1]kulud'!F20/1000</f>
        <v>146028</v>
      </c>
      <c r="D51" s="9">
        <f>'[1]kulud'!G20/1000</f>
        <v>18321.91283</v>
      </c>
      <c r="E51" s="10">
        <f t="shared" si="5"/>
        <v>0.12546849117977374</v>
      </c>
      <c r="F51" s="19">
        <f t="shared" si="1"/>
        <v>-54846.4525</v>
      </c>
      <c r="G51" s="20">
        <f t="shared" si="2"/>
        <v>-0.7495924263530352</v>
      </c>
      <c r="H51" s="19">
        <v>131143</v>
      </c>
    </row>
    <row r="52" spans="1:8" ht="12.75">
      <c r="A52" s="8" t="s">
        <v>42</v>
      </c>
      <c r="B52" s="18">
        <v>12427.36662</v>
      </c>
      <c r="C52" s="9">
        <f>'[1]kulud'!F21/1000</f>
        <v>22200</v>
      </c>
      <c r="D52" s="9">
        <f>'[1]kulud'!G21/1000</f>
        <v>1194.3111000000001</v>
      </c>
      <c r="E52" s="10">
        <f t="shared" si="5"/>
        <v>0.053797797297297306</v>
      </c>
      <c r="F52" s="19">
        <f t="shared" si="1"/>
        <v>-11233.05552</v>
      </c>
      <c r="G52" s="20">
        <f t="shared" si="2"/>
        <v>-0.9038966873257015</v>
      </c>
      <c r="H52" s="19">
        <v>19500</v>
      </c>
    </row>
    <row r="53" spans="1:7" ht="12.75">
      <c r="A53" s="8"/>
      <c r="B53" s="18"/>
      <c r="C53" s="11"/>
      <c r="D53" s="11"/>
      <c r="E53" s="10"/>
      <c r="F53" s="19"/>
      <c r="G53" s="20"/>
    </row>
    <row r="54" spans="1:8" ht="12.75">
      <c r="A54" s="2" t="s">
        <v>44</v>
      </c>
      <c r="B54" s="16">
        <v>28625.051510000078</v>
      </c>
      <c r="C54" s="3">
        <f>SUM(C55:C59)</f>
        <v>51339.926999999996</v>
      </c>
      <c r="D54" s="3">
        <f>SUM(D55:D59)</f>
        <v>-21445.683850000092</v>
      </c>
      <c r="E54" s="4">
        <f>D54/C54</f>
        <v>-0.4177194067689285</v>
      </c>
      <c r="F54" s="24">
        <f t="shared" si="1"/>
        <v>-50070.735360000166</v>
      </c>
      <c r="G54" s="25">
        <f t="shared" si="2"/>
        <v>-1.7491928474786536</v>
      </c>
      <c r="H54" s="24">
        <f>SUM(H55:H59)</f>
        <v>40230.327</v>
      </c>
    </row>
    <row r="55" spans="1:8" ht="12.75">
      <c r="A55" s="8" t="s">
        <v>45</v>
      </c>
      <c r="B55" s="18">
        <v>0</v>
      </c>
      <c r="C55" s="12">
        <f>'[1]KOKKU'!F44/1000</f>
        <v>0</v>
      </c>
      <c r="D55" s="12">
        <f>'[1]KOKKU'!G44/1000</f>
        <v>0</v>
      </c>
      <c r="E55" s="10" t="s">
        <v>25</v>
      </c>
      <c r="F55" s="19">
        <f t="shared" si="1"/>
        <v>0</v>
      </c>
      <c r="G55" s="21" t="s">
        <v>25</v>
      </c>
      <c r="H55" s="19">
        <v>0</v>
      </c>
    </row>
    <row r="56" spans="1:8" ht="12.75">
      <c r="A56" s="8" t="s">
        <v>46</v>
      </c>
      <c r="B56" s="18">
        <v>0</v>
      </c>
      <c r="C56" s="12">
        <f>'[1]KOKKU'!F45/1000</f>
        <v>0</v>
      </c>
      <c r="D56" s="12">
        <f>'[1]KOKKU'!G45/1000</f>
        <v>-321.314</v>
      </c>
      <c r="E56" s="10" t="s">
        <v>25</v>
      </c>
      <c r="F56" s="19">
        <f t="shared" si="1"/>
        <v>-321.314</v>
      </c>
      <c r="G56" s="21" t="s">
        <v>25</v>
      </c>
      <c r="H56" s="19">
        <v>0</v>
      </c>
    </row>
    <row r="57" spans="1:8" ht="12.75">
      <c r="A57" s="8" t="s">
        <v>47</v>
      </c>
      <c r="B57" s="18">
        <v>0</v>
      </c>
      <c r="C57" s="12">
        <f>'[1]KOKKU'!F46/1000</f>
        <v>93453</v>
      </c>
      <c r="D57" s="12">
        <f>'[1]KOKKU'!G46/1000</f>
        <v>0</v>
      </c>
      <c r="E57" s="10">
        <f>D57/C57</f>
        <v>0</v>
      </c>
      <c r="F57" s="19">
        <f t="shared" si="1"/>
        <v>0</v>
      </c>
      <c r="G57" s="21" t="s">
        <v>25</v>
      </c>
      <c r="H57" s="19">
        <v>73435</v>
      </c>
    </row>
    <row r="58" spans="1:8" ht="12.75">
      <c r="A58" s="8" t="s">
        <v>48</v>
      </c>
      <c r="B58" s="18">
        <v>0</v>
      </c>
      <c r="C58" s="12">
        <f>'[1]KOKKU'!F47/1000</f>
        <v>-48478</v>
      </c>
      <c r="D58" s="12">
        <f>'[1]KOKKU'!G47/1000</f>
        <v>-10.35304</v>
      </c>
      <c r="E58" s="10">
        <f>D58/C58</f>
        <v>0.00021356161557820042</v>
      </c>
      <c r="F58" s="19">
        <f t="shared" si="1"/>
        <v>-10.35304</v>
      </c>
      <c r="G58" s="21" t="s">
        <v>25</v>
      </c>
      <c r="H58" s="19">
        <v>-48478</v>
      </c>
    </row>
    <row r="59" spans="1:8" ht="12.75">
      <c r="A59" s="8" t="s">
        <v>49</v>
      </c>
      <c r="B59" s="18">
        <v>28625.051510000078</v>
      </c>
      <c r="C59" s="12">
        <f>'[1]KOKKU'!F48/1000</f>
        <v>6364.927</v>
      </c>
      <c r="D59" s="12">
        <f>'[1]KOKKU'!G48/1000</f>
        <v>-21114.016810000092</v>
      </c>
      <c r="E59" s="10">
        <f>D59/C59</f>
        <v>-3.31724414278437</v>
      </c>
      <c r="F59" s="19">
        <f t="shared" si="1"/>
        <v>-49739.068320000166</v>
      </c>
      <c r="G59" s="20">
        <f t="shared" si="2"/>
        <v>-1.737606246843747</v>
      </c>
      <c r="H59" s="19">
        <v>15273.327</v>
      </c>
    </row>
    <row r="60" spans="1:7" ht="12.75">
      <c r="A60" s="8"/>
      <c r="B60" s="18"/>
      <c r="C60" s="11"/>
      <c r="D60" s="11"/>
      <c r="E60" s="11"/>
      <c r="F60" s="19"/>
      <c r="G60" s="20"/>
    </row>
    <row r="61" spans="1:8" ht="12.75">
      <c r="A61" s="5" t="s">
        <v>50</v>
      </c>
      <c r="B61" s="17">
        <v>430965.48318000004</v>
      </c>
      <c r="C61" s="6">
        <f>SUM(C6,C59,C56:C57)</f>
        <v>1748406.0769999998</v>
      </c>
      <c r="D61" s="6">
        <f>SUM(D6,D59,D56:D57)</f>
        <v>356047.0308499999</v>
      </c>
      <c r="E61" s="7">
        <f>D61/C61</f>
        <v>0.20364092503094175</v>
      </c>
      <c r="F61" s="22">
        <f t="shared" si="1"/>
        <v>-74918.45233000012</v>
      </c>
      <c r="G61" s="23">
        <f t="shared" si="2"/>
        <v>-0.17383863732471855</v>
      </c>
      <c r="H61" s="175">
        <f>SUM(H6,H57,H59)</f>
        <v>1590654.1770000001</v>
      </c>
    </row>
    <row r="62" spans="1:5" ht="12.75">
      <c r="A62" s="13"/>
      <c r="B62" s="13"/>
      <c r="C62" s="14"/>
      <c r="D62" s="14"/>
      <c r="E62" s="13"/>
    </row>
    <row r="64" ht="12.75">
      <c r="D64" s="15"/>
    </row>
  </sheetData>
  <mergeCells count="6">
    <mergeCell ref="H4:H5"/>
    <mergeCell ref="A4:A5"/>
    <mergeCell ref="C4:E4"/>
    <mergeCell ref="B4:B5"/>
    <mergeCell ref="G4:G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workbookViewId="0" topLeftCell="A1">
      <selection activeCell="D6" sqref="D6"/>
    </sheetView>
  </sheetViews>
  <sheetFormatPr defaultColWidth="9.140625" defaultRowHeight="12.75"/>
  <cols>
    <col min="1" max="1" width="6.8515625" style="0" bestFit="1" customWidth="1"/>
    <col min="2" max="2" width="41.8515625" style="0" customWidth="1"/>
    <col min="3" max="3" width="11.8515625" style="15" customWidth="1"/>
    <col min="4" max="4" width="13.00390625" style="15" customWidth="1"/>
    <col min="5" max="5" width="10.00390625" style="14" customWidth="1"/>
    <col min="6" max="6" width="10.140625" style="0" bestFit="1" customWidth="1"/>
  </cols>
  <sheetData>
    <row r="1" spans="2:5" ht="27" customHeight="1">
      <c r="B1" s="169" t="s">
        <v>248</v>
      </c>
      <c r="C1" s="169"/>
      <c r="D1" s="169"/>
      <c r="E1" s="169"/>
    </row>
    <row r="2" spans="2:4" ht="27" customHeight="1">
      <c r="B2" s="29" t="s">
        <v>54</v>
      </c>
      <c r="C2" s="14"/>
      <c r="D2" s="30"/>
    </row>
    <row r="3" spans="2:5" ht="21.75">
      <c r="B3" s="31"/>
      <c r="C3" s="32" t="s">
        <v>55</v>
      </c>
      <c r="D3" s="32" t="s">
        <v>56</v>
      </c>
      <c r="E3" s="33" t="s">
        <v>57</v>
      </c>
    </row>
    <row r="4" spans="2:7" ht="12.75">
      <c r="B4" s="34" t="s">
        <v>58</v>
      </c>
      <c r="C4" s="35">
        <v>421075800</v>
      </c>
      <c r="D4" s="36">
        <v>33558612.480000004</v>
      </c>
      <c r="E4" s="37">
        <v>8</v>
      </c>
      <c r="F4" s="20"/>
      <c r="G4" s="20"/>
    </row>
    <row r="5" spans="2:6" ht="12.75">
      <c r="B5" s="34"/>
      <c r="C5" s="38"/>
      <c r="D5" s="39"/>
      <c r="E5" s="40"/>
      <c r="F5" s="20"/>
    </row>
    <row r="6" spans="2:6" ht="12.75">
      <c r="B6" s="41" t="s">
        <v>59</v>
      </c>
      <c r="C6" s="42">
        <v>372597800</v>
      </c>
      <c r="D6" s="43">
        <v>33548259.44</v>
      </c>
      <c r="E6" s="44">
        <v>9</v>
      </c>
      <c r="F6" s="20"/>
    </row>
    <row r="7" spans="2:6" ht="12.75">
      <c r="B7" s="31" t="s">
        <v>60</v>
      </c>
      <c r="C7" s="45">
        <v>230000</v>
      </c>
      <c r="D7" s="46">
        <v>0</v>
      </c>
      <c r="E7" s="47">
        <v>0</v>
      </c>
      <c r="F7" s="20"/>
    </row>
    <row r="8" spans="2:6" ht="12.75">
      <c r="B8" s="31" t="s">
        <v>36</v>
      </c>
      <c r="C8" s="45">
        <v>95294000</v>
      </c>
      <c r="D8" s="46">
        <v>6860959.819999999</v>
      </c>
      <c r="E8" s="47">
        <v>7.2</v>
      </c>
      <c r="F8" s="20"/>
    </row>
    <row r="9" spans="2:6" ht="12.75">
      <c r="B9" s="31" t="s">
        <v>37</v>
      </c>
      <c r="C9" s="45">
        <v>5000000</v>
      </c>
      <c r="D9" s="46">
        <v>0</v>
      </c>
      <c r="E9" s="47">
        <v>0</v>
      </c>
      <c r="F9" s="20"/>
    </row>
    <row r="10" spans="2:9" ht="12.75">
      <c r="B10" s="31" t="s">
        <v>61</v>
      </c>
      <c r="C10" s="45">
        <v>16450000</v>
      </c>
      <c r="D10" s="46">
        <v>2596673.9</v>
      </c>
      <c r="E10" s="47">
        <v>15.8</v>
      </c>
      <c r="F10" s="20"/>
      <c r="I10" s="48"/>
    </row>
    <row r="11" spans="2:6" ht="12.75">
      <c r="B11" s="31" t="s">
        <v>62</v>
      </c>
      <c r="C11" s="45">
        <v>87395800</v>
      </c>
      <c r="D11" s="46">
        <v>4574401.79</v>
      </c>
      <c r="E11" s="47">
        <v>5.2</v>
      </c>
      <c r="F11" s="20"/>
    </row>
    <row r="12" spans="2:6" ht="12.75">
      <c r="B12" s="31" t="s">
        <v>41</v>
      </c>
      <c r="C12" s="45">
        <v>146028000</v>
      </c>
      <c r="D12" s="46">
        <v>18321912.830000002</v>
      </c>
      <c r="E12" s="47">
        <v>12.5</v>
      </c>
      <c r="F12" s="20"/>
    </row>
    <row r="13" spans="2:6" ht="12.75">
      <c r="B13" s="31" t="s">
        <v>42</v>
      </c>
      <c r="C13" s="45">
        <v>22200000</v>
      </c>
      <c r="D13" s="46">
        <v>1194311.1</v>
      </c>
      <c r="E13" s="47">
        <v>5.4</v>
      </c>
      <c r="F13" s="20"/>
    </row>
    <row r="14" spans="2:6" ht="12.75">
      <c r="B14" s="49" t="s">
        <v>63</v>
      </c>
      <c r="C14" s="50">
        <v>48478000</v>
      </c>
      <c r="D14" s="51">
        <v>10353.04</v>
      </c>
      <c r="E14" s="37">
        <v>0</v>
      </c>
      <c r="F14" s="20"/>
    </row>
    <row r="15" spans="2:6" ht="12.75">
      <c r="B15" s="31" t="s">
        <v>60</v>
      </c>
      <c r="C15" s="45">
        <v>48478000</v>
      </c>
      <c r="D15" s="46">
        <v>10353.04</v>
      </c>
      <c r="E15" s="47">
        <v>0</v>
      </c>
      <c r="F15" s="20"/>
    </row>
    <row r="16" spans="2:6" ht="12.75">
      <c r="B16" s="52"/>
      <c r="C16" s="53"/>
      <c r="D16" s="53"/>
      <c r="E16" s="53"/>
      <c r="F16" s="20"/>
    </row>
    <row r="17" spans="2:6" ht="12.75">
      <c r="B17" s="170" t="s">
        <v>64</v>
      </c>
      <c r="C17" s="170"/>
      <c r="D17" s="170"/>
      <c r="E17" s="170"/>
      <c r="F17" s="20"/>
    </row>
    <row r="18" spans="1:6" ht="12.75">
      <c r="A18" s="13"/>
      <c r="B18" s="54"/>
      <c r="C18" s="55"/>
      <c r="D18" s="56"/>
      <c r="E18" s="55"/>
      <c r="F18" s="20"/>
    </row>
    <row r="19" spans="1:6" ht="22.5">
      <c r="A19" s="57"/>
      <c r="B19" s="31"/>
      <c r="C19" s="58" t="s">
        <v>55</v>
      </c>
      <c r="D19" s="59" t="s">
        <v>3</v>
      </c>
      <c r="E19" s="33" t="s">
        <v>57</v>
      </c>
      <c r="F19" s="20"/>
    </row>
    <row r="20" spans="1:6" ht="24" customHeight="1">
      <c r="A20" s="60"/>
      <c r="B20" s="41" t="s">
        <v>65</v>
      </c>
      <c r="C20" s="61">
        <v>230000</v>
      </c>
      <c r="D20" s="61">
        <v>0</v>
      </c>
      <c r="E20" s="62">
        <v>0</v>
      </c>
      <c r="F20" s="20"/>
    </row>
    <row r="21" spans="1:6" ht="12.75">
      <c r="A21" s="60"/>
      <c r="B21" s="63" t="s">
        <v>60</v>
      </c>
      <c r="C21" s="64">
        <v>230000</v>
      </c>
      <c r="D21" s="65"/>
      <c r="E21" s="47">
        <v>0</v>
      </c>
      <c r="F21" s="20"/>
    </row>
    <row r="22" spans="1:6" ht="12.75">
      <c r="A22" s="60"/>
      <c r="B22" s="31" t="s">
        <v>66</v>
      </c>
      <c r="C22" s="66">
        <v>230000</v>
      </c>
      <c r="D22" s="67"/>
      <c r="E22" s="47">
        <v>0</v>
      </c>
      <c r="F22" s="20"/>
    </row>
    <row r="23" spans="1:6" ht="24" customHeight="1">
      <c r="A23" s="60"/>
      <c r="B23" s="41" t="s">
        <v>67</v>
      </c>
      <c r="C23" s="61">
        <v>1300000</v>
      </c>
      <c r="D23" s="68">
        <v>192993</v>
      </c>
      <c r="E23" s="62">
        <v>14.8</v>
      </c>
      <c r="F23" s="20"/>
    </row>
    <row r="24" spans="1:6" ht="12.75">
      <c r="A24" s="60"/>
      <c r="B24" s="34" t="s">
        <v>62</v>
      </c>
      <c r="C24" s="69">
        <v>1300000</v>
      </c>
      <c r="D24" s="70">
        <v>192993</v>
      </c>
      <c r="E24" s="47">
        <v>14.8</v>
      </c>
      <c r="F24" s="20"/>
    </row>
    <row r="25" spans="1:6" ht="12.75">
      <c r="A25" s="60"/>
      <c r="B25" s="63" t="s">
        <v>68</v>
      </c>
      <c r="C25" s="69">
        <v>150000</v>
      </c>
      <c r="D25" s="70"/>
      <c r="E25" s="47">
        <v>0</v>
      </c>
      <c r="F25" s="20"/>
    </row>
    <row r="26" spans="1:6" ht="22.5">
      <c r="A26" s="60"/>
      <c r="B26" s="71" t="s">
        <v>69</v>
      </c>
      <c r="C26" s="66">
        <v>150000</v>
      </c>
      <c r="D26" s="72"/>
      <c r="E26" s="47">
        <v>0</v>
      </c>
      <c r="F26" s="20"/>
    </row>
    <row r="27" spans="1:6" ht="12.75">
      <c r="A27" s="60"/>
      <c r="B27" s="73" t="s">
        <v>70</v>
      </c>
      <c r="C27" s="69">
        <v>450000</v>
      </c>
      <c r="D27" s="70">
        <v>47200</v>
      </c>
      <c r="E27" s="47">
        <v>10.5</v>
      </c>
      <c r="F27" s="20"/>
    </row>
    <row r="28" spans="1:6" ht="12.75">
      <c r="A28" s="60"/>
      <c r="B28" s="74" t="s">
        <v>71</v>
      </c>
      <c r="C28" s="66">
        <v>450000</v>
      </c>
      <c r="D28" s="67">
        <v>47200</v>
      </c>
      <c r="E28" s="47">
        <v>10.5</v>
      </c>
      <c r="F28" s="20"/>
    </row>
    <row r="29" spans="1:6" ht="12.75">
      <c r="A29" s="60"/>
      <c r="B29" s="75" t="s">
        <v>72</v>
      </c>
      <c r="C29" s="69">
        <v>700000</v>
      </c>
      <c r="D29" s="70">
        <v>145793</v>
      </c>
      <c r="E29" s="47">
        <v>20.8</v>
      </c>
      <c r="F29" s="20"/>
    </row>
    <row r="30" spans="1:6" ht="12.75">
      <c r="A30" s="60"/>
      <c r="B30" s="76" t="s">
        <v>73</v>
      </c>
      <c r="C30" s="66">
        <v>700000</v>
      </c>
      <c r="D30" s="67">
        <v>145793</v>
      </c>
      <c r="E30" s="47">
        <v>20.8</v>
      </c>
      <c r="F30" s="20"/>
    </row>
    <row r="31" spans="1:6" ht="24" customHeight="1">
      <c r="A31" s="60"/>
      <c r="B31" s="77" t="s">
        <v>74</v>
      </c>
      <c r="C31" s="61">
        <v>72400000</v>
      </c>
      <c r="D31" s="68">
        <v>865559.63</v>
      </c>
      <c r="E31" s="62">
        <v>1.2</v>
      </c>
      <c r="F31" s="20"/>
    </row>
    <row r="32" spans="1:6" ht="12.75">
      <c r="A32" s="60"/>
      <c r="B32" s="78" t="s">
        <v>41</v>
      </c>
      <c r="C32" s="69">
        <v>72400000</v>
      </c>
      <c r="D32" s="70">
        <v>865559.63</v>
      </c>
      <c r="E32" s="47">
        <v>1.2</v>
      </c>
      <c r="F32" s="20"/>
    </row>
    <row r="33" spans="1:6" ht="12.75">
      <c r="A33" s="60"/>
      <c r="B33" s="63" t="s">
        <v>75</v>
      </c>
      <c r="C33" s="69">
        <v>14700000</v>
      </c>
      <c r="D33" s="69">
        <v>0</v>
      </c>
      <c r="E33" s="47">
        <v>0</v>
      </c>
      <c r="F33" s="20"/>
    </row>
    <row r="34" spans="1:6" ht="12.75">
      <c r="A34" s="60"/>
      <c r="B34" s="79" t="s">
        <v>76</v>
      </c>
      <c r="C34" s="66">
        <v>800000</v>
      </c>
      <c r="D34" s="80"/>
      <c r="E34" s="47">
        <v>0</v>
      </c>
      <c r="F34" s="20"/>
    </row>
    <row r="35" spans="1:6" ht="12.75">
      <c r="A35" s="60"/>
      <c r="B35" s="31" t="s">
        <v>77</v>
      </c>
      <c r="C35" s="66">
        <v>600000</v>
      </c>
      <c r="D35" s="80"/>
      <c r="E35" s="47">
        <v>0</v>
      </c>
      <c r="F35" s="20"/>
    </row>
    <row r="36" spans="1:6" ht="12.75">
      <c r="A36" s="60"/>
      <c r="B36" s="31" t="s">
        <v>78</v>
      </c>
      <c r="C36" s="66">
        <v>400000</v>
      </c>
      <c r="D36" s="80"/>
      <c r="E36" s="47">
        <v>0</v>
      </c>
      <c r="F36" s="20"/>
    </row>
    <row r="37" spans="1:6" ht="22.5">
      <c r="A37" s="60"/>
      <c r="B37" s="79" t="s">
        <v>79</v>
      </c>
      <c r="C37" s="66">
        <v>8000000</v>
      </c>
      <c r="D37" s="80"/>
      <c r="E37" s="47">
        <v>0</v>
      </c>
      <c r="F37" s="20"/>
    </row>
    <row r="38" spans="1:6" ht="12.75">
      <c r="A38" s="60"/>
      <c r="B38" s="79" t="s">
        <v>80</v>
      </c>
      <c r="C38" s="66">
        <v>600000</v>
      </c>
      <c r="D38" s="80"/>
      <c r="E38" s="47">
        <v>0</v>
      </c>
      <c r="F38" s="20"/>
    </row>
    <row r="39" spans="1:6" ht="12.75">
      <c r="A39" s="60"/>
      <c r="B39" s="81" t="s">
        <v>81</v>
      </c>
      <c r="C39" s="66">
        <v>1500000</v>
      </c>
      <c r="D39" s="67"/>
      <c r="E39" s="47">
        <v>0</v>
      </c>
      <c r="F39" s="20"/>
    </row>
    <row r="40" spans="1:6" ht="33.75">
      <c r="A40" s="60"/>
      <c r="B40" s="82" t="s">
        <v>82</v>
      </c>
      <c r="C40" s="66">
        <v>2000000</v>
      </c>
      <c r="D40" s="67"/>
      <c r="E40" s="47">
        <v>0</v>
      </c>
      <c r="F40" s="20"/>
    </row>
    <row r="41" spans="1:6" ht="12.75">
      <c r="A41" s="60"/>
      <c r="B41" s="31" t="s">
        <v>83</v>
      </c>
      <c r="C41" s="66">
        <v>800000</v>
      </c>
      <c r="D41" s="80"/>
      <c r="E41" s="47">
        <v>0</v>
      </c>
      <c r="F41" s="20"/>
    </row>
    <row r="42" spans="1:6" ht="12.75">
      <c r="A42" s="60"/>
      <c r="B42" s="63" t="s">
        <v>84</v>
      </c>
      <c r="C42" s="64">
        <v>9200000</v>
      </c>
      <c r="D42" s="64">
        <v>0</v>
      </c>
      <c r="E42" s="47">
        <v>0</v>
      </c>
      <c r="F42" s="20"/>
    </row>
    <row r="43" spans="1:6" ht="22.5">
      <c r="A43" s="83"/>
      <c r="B43" s="79" t="s">
        <v>85</v>
      </c>
      <c r="C43" s="66">
        <v>3000000</v>
      </c>
      <c r="D43" s="80"/>
      <c r="E43" s="47">
        <v>0</v>
      </c>
      <c r="F43" s="20"/>
    </row>
    <row r="44" spans="1:6" ht="22.5">
      <c r="A44" s="60"/>
      <c r="B44" s="79" t="s">
        <v>86</v>
      </c>
      <c r="C44" s="66">
        <v>1000000</v>
      </c>
      <c r="D44" s="80"/>
      <c r="E44" s="47">
        <v>0</v>
      </c>
      <c r="F44" s="20"/>
    </row>
    <row r="45" spans="1:6" ht="22.5">
      <c r="A45" s="60"/>
      <c r="B45" s="79" t="s">
        <v>87</v>
      </c>
      <c r="C45" s="66">
        <v>1900000</v>
      </c>
      <c r="D45" s="80"/>
      <c r="E45" s="47">
        <v>0</v>
      </c>
      <c r="F45" s="20"/>
    </row>
    <row r="46" spans="1:6" ht="12.75">
      <c r="A46" s="60"/>
      <c r="B46" s="79" t="s">
        <v>88</v>
      </c>
      <c r="C46" s="66">
        <v>150000</v>
      </c>
      <c r="D46" s="80"/>
      <c r="E46" s="47">
        <v>0</v>
      </c>
      <c r="F46" s="20"/>
    </row>
    <row r="47" spans="1:6" ht="12.75">
      <c r="A47" s="60"/>
      <c r="B47" s="79" t="s">
        <v>89</v>
      </c>
      <c r="C47" s="66">
        <v>650000</v>
      </c>
      <c r="D47" s="80"/>
      <c r="E47" s="47">
        <v>0</v>
      </c>
      <c r="F47" s="20"/>
    </row>
    <row r="48" spans="1:6" ht="12.75">
      <c r="A48" s="60"/>
      <c r="B48" s="31" t="s">
        <v>90</v>
      </c>
      <c r="C48" s="66">
        <v>2500000</v>
      </c>
      <c r="D48" s="80"/>
      <c r="E48" s="47">
        <v>0</v>
      </c>
      <c r="F48" s="20"/>
    </row>
    <row r="49" spans="1:6" ht="12.75">
      <c r="A49" s="60"/>
      <c r="B49" s="63" t="s">
        <v>91</v>
      </c>
      <c r="C49" s="64">
        <v>40000000</v>
      </c>
      <c r="D49" s="64">
        <v>0</v>
      </c>
      <c r="E49" s="47">
        <v>0</v>
      </c>
      <c r="F49" s="20"/>
    </row>
    <row r="50" spans="1:6" ht="12.75">
      <c r="A50" s="60"/>
      <c r="B50" s="84" t="s">
        <v>92</v>
      </c>
      <c r="C50" s="85">
        <v>40000000</v>
      </c>
      <c r="D50" s="86"/>
      <c r="E50" s="87">
        <v>0</v>
      </c>
      <c r="F50" s="20"/>
    </row>
    <row r="51" spans="1:6" ht="12.75">
      <c r="A51" s="57"/>
      <c r="B51" s="75" t="s">
        <v>93</v>
      </c>
      <c r="C51" s="64">
        <v>8500000</v>
      </c>
      <c r="D51" s="65">
        <v>865559.63</v>
      </c>
      <c r="E51" s="47">
        <v>10.2</v>
      </c>
      <c r="F51" s="20"/>
    </row>
    <row r="52" spans="1:6" ht="12.75">
      <c r="A52" s="57"/>
      <c r="B52" s="74" t="s">
        <v>94</v>
      </c>
      <c r="C52" s="66">
        <v>3000000</v>
      </c>
      <c r="D52" s="67">
        <v>10631.8</v>
      </c>
      <c r="E52" s="47">
        <v>0.4</v>
      </c>
      <c r="F52" s="20"/>
    </row>
    <row r="53" spans="1:6" ht="12.75">
      <c r="A53" s="57"/>
      <c r="B53" s="74" t="s">
        <v>95</v>
      </c>
      <c r="C53" s="66">
        <v>500000</v>
      </c>
      <c r="D53" s="67"/>
      <c r="E53" s="47">
        <v>0</v>
      </c>
      <c r="F53" s="20"/>
    </row>
    <row r="54" spans="1:6" ht="12.75">
      <c r="A54" s="57"/>
      <c r="B54" s="74" t="s">
        <v>96</v>
      </c>
      <c r="C54" s="66">
        <v>2000000</v>
      </c>
      <c r="D54" s="67">
        <v>476619.83</v>
      </c>
      <c r="E54" s="47">
        <v>23.8</v>
      </c>
      <c r="F54" s="20"/>
    </row>
    <row r="55" spans="1:6" ht="12.75">
      <c r="A55" s="57"/>
      <c r="B55" s="74" t="s">
        <v>97</v>
      </c>
      <c r="C55" s="66">
        <v>3000000</v>
      </c>
      <c r="D55" s="67">
        <v>378308</v>
      </c>
      <c r="E55" s="47">
        <v>12.6</v>
      </c>
      <c r="F55" s="20"/>
    </row>
    <row r="56" spans="1:6" ht="24" customHeight="1">
      <c r="A56" s="60"/>
      <c r="B56" s="77" t="s">
        <v>98</v>
      </c>
      <c r="C56" s="61">
        <v>1024000</v>
      </c>
      <c r="D56" s="61">
        <v>0</v>
      </c>
      <c r="E56" s="62">
        <v>0</v>
      </c>
      <c r="F56" s="20"/>
    </row>
    <row r="57" spans="1:6" ht="12.75">
      <c r="A57" s="60"/>
      <c r="B57" s="49" t="s">
        <v>62</v>
      </c>
      <c r="C57" s="69">
        <v>1024000</v>
      </c>
      <c r="D57" s="69">
        <v>0</v>
      </c>
      <c r="E57" s="47">
        <v>0</v>
      </c>
      <c r="F57" s="20"/>
    </row>
    <row r="58" spans="1:6" ht="12.75">
      <c r="A58" s="60"/>
      <c r="B58" s="49" t="s">
        <v>99</v>
      </c>
      <c r="C58" s="64">
        <v>200000</v>
      </c>
      <c r="D58" s="64">
        <v>0</v>
      </c>
      <c r="E58" s="47">
        <v>0</v>
      </c>
      <c r="F58" s="20"/>
    </row>
    <row r="59" spans="1:6" ht="12.75">
      <c r="A59" s="60"/>
      <c r="B59" s="88" t="s">
        <v>100</v>
      </c>
      <c r="C59" s="66">
        <v>200000</v>
      </c>
      <c r="D59" s="67"/>
      <c r="E59" s="47">
        <v>0</v>
      </c>
      <c r="F59" s="20"/>
    </row>
    <row r="60" spans="1:6" ht="12.75">
      <c r="A60" s="60"/>
      <c r="B60" s="75" t="s">
        <v>101</v>
      </c>
      <c r="C60" s="64">
        <v>196000</v>
      </c>
      <c r="D60" s="64">
        <v>0</v>
      </c>
      <c r="E60" s="47">
        <v>0</v>
      </c>
      <c r="F60" s="20"/>
    </row>
    <row r="61" spans="1:6" ht="12.75">
      <c r="A61" s="60"/>
      <c r="B61" s="74" t="s">
        <v>102</v>
      </c>
      <c r="C61" s="66">
        <v>40000</v>
      </c>
      <c r="D61" s="67"/>
      <c r="E61" s="47">
        <v>0</v>
      </c>
      <c r="F61" s="20"/>
    </row>
    <row r="62" spans="1:6" ht="12.75">
      <c r="A62" s="60"/>
      <c r="B62" s="74" t="s">
        <v>103</v>
      </c>
      <c r="C62" s="66">
        <v>156000</v>
      </c>
      <c r="D62" s="67"/>
      <c r="E62" s="47">
        <v>0</v>
      </c>
      <c r="F62" s="20"/>
    </row>
    <row r="63" spans="1:6" ht="12.75">
      <c r="A63" s="60"/>
      <c r="B63" s="75" t="s">
        <v>104</v>
      </c>
      <c r="C63" s="64">
        <v>78000</v>
      </c>
      <c r="D63" s="64">
        <v>0</v>
      </c>
      <c r="E63" s="47">
        <v>0</v>
      </c>
      <c r="F63" s="20"/>
    </row>
    <row r="64" spans="1:6" ht="12.75">
      <c r="A64" s="60"/>
      <c r="B64" s="74" t="s">
        <v>105</v>
      </c>
      <c r="C64" s="66">
        <v>78000</v>
      </c>
      <c r="D64" s="67"/>
      <c r="E64" s="47">
        <v>0</v>
      </c>
      <c r="F64" s="20"/>
    </row>
    <row r="65" spans="1:6" ht="12.75">
      <c r="A65" s="60"/>
      <c r="B65" s="75" t="s">
        <v>106</v>
      </c>
      <c r="C65" s="69">
        <v>100000</v>
      </c>
      <c r="D65" s="69">
        <v>0</v>
      </c>
      <c r="E65" s="47">
        <v>0</v>
      </c>
      <c r="F65" s="20"/>
    </row>
    <row r="66" spans="1:6" ht="12.75">
      <c r="A66" s="60"/>
      <c r="B66" s="74" t="s">
        <v>107</v>
      </c>
      <c r="C66" s="66">
        <v>100000</v>
      </c>
      <c r="D66" s="67"/>
      <c r="E66" s="47">
        <v>0</v>
      </c>
      <c r="F66" s="20"/>
    </row>
    <row r="67" spans="1:6" ht="12.75">
      <c r="A67" s="60"/>
      <c r="B67" s="75" t="s">
        <v>108</v>
      </c>
      <c r="C67" s="69">
        <v>150000</v>
      </c>
      <c r="D67" s="69">
        <v>0</v>
      </c>
      <c r="E67" s="47">
        <v>0</v>
      </c>
      <c r="F67" s="20"/>
    </row>
    <row r="68" spans="1:6" ht="12.75">
      <c r="A68" s="60"/>
      <c r="B68" s="74" t="s">
        <v>109</v>
      </c>
      <c r="C68" s="66">
        <v>150000</v>
      </c>
      <c r="D68" s="67"/>
      <c r="E68" s="47">
        <v>0</v>
      </c>
      <c r="F68" s="20"/>
    </row>
    <row r="69" spans="1:6" ht="12.75">
      <c r="A69" s="60"/>
      <c r="B69" s="75" t="s">
        <v>110</v>
      </c>
      <c r="C69" s="64">
        <v>300000</v>
      </c>
      <c r="D69" s="64">
        <v>0</v>
      </c>
      <c r="E69" s="47">
        <v>0</v>
      </c>
      <c r="F69" s="20"/>
    </row>
    <row r="70" spans="1:6" ht="12.75">
      <c r="A70" s="60"/>
      <c r="B70" s="74" t="s">
        <v>111</v>
      </c>
      <c r="C70" s="66">
        <v>300000</v>
      </c>
      <c r="D70" s="67"/>
      <c r="E70" s="47">
        <v>0</v>
      </c>
      <c r="F70" s="20"/>
    </row>
    <row r="71" spans="1:6" ht="24" customHeight="1">
      <c r="A71" s="60"/>
      <c r="B71" s="89" t="s">
        <v>112</v>
      </c>
      <c r="C71" s="90">
        <v>97444000</v>
      </c>
      <c r="D71" s="91">
        <v>6773412.739999999</v>
      </c>
      <c r="E71" s="62">
        <v>7</v>
      </c>
      <c r="F71" s="20"/>
    </row>
    <row r="72" spans="1:6" ht="12.75">
      <c r="A72" s="60"/>
      <c r="B72" s="92" t="s">
        <v>36</v>
      </c>
      <c r="C72" s="93">
        <v>84894000</v>
      </c>
      <c r="D72" s="94">
        <v>6732176.6899999995</v>
      </c>
      <c r="E72" s="47">
        <v>7.9</v>
      </c>
      <c r="F72" s="20"/>
    </row>
    <row r="73" spans="1:6" ht="12.75">
      <c r="A73" s="60"/>
      <c r="B73" s="92" t="s">
        <v>113</v>
      </c>
      <c r="C73" s="93">
        <v>83394000</v>
      </c>
      <c r="D73" s="94">
        <v>6732176.6899999995</v>
      </c>
      <c r="E73" s="47">
        <v>8.1</v>
      </c>
      <c r="F73" s="20"/>
    </row>
    <row r="74" spans="1:6" ht="12.75">
      <c r="A74" s="60"/>
      <c r="B74" s="92" t="s">
        <v>114</v>
      </c>
      <c r="C74" s="93">
        <v>4100000</v>
      </c>
      <c r="D74" s="95"/>
      <c r="E74" s="47">
        <v>0</v>
      </c>
      <c r="F74" s="20"/>
    </row>
    <row r="75" spans="1:6" ht="12.75">
      <c r="A75" s="60"/>
      <c r="B75" s="92" t="s">
        <v>115</v>
      </c>
      <c r="C75" s="93">
        <v>11015000</v>
      </c>
      <c r="D75" s="94">
        <v>2605998.69</v>
      </c>
      <c r="E75" s="47">
        <v>23.7</v>
      </c>
      <c r="F75" s="20"/>
    </row>
    <row r="76" spans="1:6" ht="22.5">
      <c r="A76" s="60"/>
      <c r="B76" s="96" t="s">
        <v>116</v>
      </c>
      <c r="C76" s="97">
        <v>900000</v>
      </c>
      <c r="D76" s="67"/>
      <c r="E76" s="47">
        <v>0</v>
      </c>
      <c r="F76" s="20"/>
    </row>
    <row r="77" spans="1:6" ht="22.5">
      <c r="A77" s="60"/>
      <c r="B77" s="98" t="s">
        <v>116</v>
      </c>
      <c r="C77" s="99">
        <v>2000000</v>
      </c>
      <c r="D77" s="100"/>
      <c r="E77" s="101">
        <v>0</v>
      </c>
      <c r="F77" s="20"/>
    </row>
    <row r="78" spans="1:6" ht="12.75">
      <c r="A78" s="60"/>
      <c r="B78" s="102" t="s">
        <v>117</v>
      </c>
      <c r="C78" s="97">
        <v>1000000</v>
      </c>
      <c r="D78" s="80"/>
      <c r="E78" s="47">
        <v>0</v>
      </c>
      <c r="F78" s="20"/>
    </row>
    <row r="79" spans="1:6" ht="12.75">
      <c r="A79" s="60"/>
      <c r="B79" s="102" t="s">
        <v>118</v>
      </c>
      <c r="C79" s="97">
        <v>2815000</v>
      </c>
      <c r="D79" s="80">
        <v>2578825.65</v>
      </c>
      <c r="E79" s="47">
        <v>91.6</v>
      </c>
      <c r="F79" s="20"/>
    </row>
    <row r="80" spans="1:6" ht="12.75">
      <c r="A80" s="60"/>
      <c r="B80" s="102" t="s">
        <v>119</v>
      </c>
      <c r="C80" s="97">
        <v>200000</v>
      </c>
      <c r="D80" s="80"/>
      <c r="E80" s="47">
        <v>0</v>
      </c>
      <c r="F80" s="20"/>
    </row>
    <row r="81" spans="1:6" ht="12.75">
      <c r="A81" s="60"/>
      <c r="B81" s="102" t="s">
        <v>120</v>
      </c>
      <c r="C81" s="97">
        <v>600000</v>
      </c>
      <c r="D81" s="80">
        <v>27173.04</v>
      </c>
      <c r="E81" s="47">
        <v>4.5</v>
      </c>
      <c r="F81" s="20"/>
    </row>
    <row r="82" spans="1:6" ht="12.75">
      <c r="A82" s="60"/>
      <c r="B82" s="103" t="s">
        <v>121</v>
      </c>
      <c r="C82" s="97">
        <v>525000</v>
      </c>
      <c r="D82" s="67"/>
      <c r="E82" s="47">
        <v>0</v>
      </c>
      <c r="F82" s="20"/>
    </row>
    <row r="83" spans="1:6" ht="12.75">
      <c r="A83" s="60"/>
      <c r="B83" s="104" t="s">
        <v>121</v>
      </c>
      <c r="C83" s="99">
        <v>2975000</v>
      </c>
      <c r="D83" s="100"/>
      <c r="E83" s="101">
        <v>0</v>
      </c>
      <c r="F83" s="20"/>
    </row>
    <row r="84" spans="1:6" ht="12.75">
      <c r="A84" s="60"/>
      <c r="B84" s="92" t="s">
        <v>122</v>
      </c>
      <c r="C84" s="69">
        <v>19441000</v>
      </c>
      <c r="D84" s="69"/>
      <c r="E84" s="47">
        <v>0</v>
      </c>
      <c r="F84" s="20"/>
    </row>
    <row r="85" spans="1:6" ht="12.75">
      <c r="A85" s="60"/>
      <c r="B85" s="76" t="s">
        <v>123</v>
      </c>
      <c r="C85" s="66"/>
      <c r="D85" s="80"/>
      <c r="E85" s="47"/>
      <c r="F85" s="20"/>
    </row>
    <row r="86" spans="1:6" ht="12.75">
      <c r="A86" s="60"/>
      <c r="B86" s="76" t="s">
        <v>124</v>
      </c>
      <c r="C86" s="66"/>
      <c r="D86" s="80"/>
      <c r="E86" s="47"/>
      <c r="F86" s="20"/>
    </row>
    <row r="87" spans="1:6" ht="12.75">
      <c r="A87" s="60"/>
      <c r="B87" s="76" t="s">
        <v>125</v>
      </c>
      <c r="C87" s="66"/>
      <c r="D87" s="80"/>
      <c r="E87" s="47"/>
      <c r="F87" s="20"/>
    </row>
    <row r="88" spans="1:6" ht="12.75">
      <c r="A88" s="60"/>
      <c r="B88" s="76" t="s">
        <v>126</v>
      </c>
      <c r="C88" s="66"/>
      <c r="D88" s="80"/>
      <c r="E88" s="47"/>
      <c r="F88" s="20"/>
    </row>
    <row r="89" spans="1:6" ht="12.75">
      <c r="A89" s="60"/>
      <c r="B89" s="76" t="s">
        <v>127</v>
      </c>
      <c r="C89" s="66"/>
      <c r="D89" s="80"/>
      <c r="E89" s="47"/>
      <c r="F89" s="20"/>
    </row>
    <row r="90" spans="1:6" ht="12.75">
      <c r="A90" s="60"/>
      <c r="B90" s="105" t="s">
        <v>128</v>
      </c>
      <c r="C90" s="66"/>
      <c r="D90" s="80"/>
      <c r="E90" s="47"/>
      <c r="F90" s="20"/>
    </row>
    <row r="91" spans="1:6" ht="12.75">
      <c r="A91" s="60"/>
      <c r="B91" s="76" t="s">
        <v>129</v>
      </c>
      <c r="C91" s="66"/>
      <c r="D91" s="80"/>
      <c r="E91" s="47"/>
      <c r="F91" s="20"/>
    </row>
    <row r="92" spans="1:6" ht="12.75">
      <c r="A92" s="60"/>
      <c r="B92" s="76" t="s">
        <v>130</v>
      </c>
      <c r="C92" s="66"/>
      <c r="D92" s="80"/>
      <c r="E92" s="47"/>
      <c r="F92" s="20"/>
    </row>
    <row r="93" spans="1:6" ht="12.75">
      <c r="A93" s="60"/>
      <c r="B93" s="76" t="s">
        <v>131</v>
      </c>
      <c r="C93" s="66"/>
      <c r="D93" s="80"/>
      <c r="E93" s="47"/>
      <c r="F93" s="20"/>
    </row>
    <row r="94" spans="1:6" ht="12.75">
      <c r="A94" s="60"/>
      <c r="B94" s="76" t="s">
        <v>132</v>
      </c>
      <c r="C94" s="66"/>
      <c r="D94" s="80"/>
      <c r="E94" s="47"/>
      <c r="F94" s="20"/>
    </row>
    <row r="95" spans="1:6" ht="12.75">
      <c r="A95" s="60"/>
      <c r="B95" s="76" t="s">
        <v>133</v>
      </c>
      <c r="C95" s="66"/>
      <c r="D95" s="80"/>
      <c r="E95" s="47"/>
      <c r="F95" s="20"/>
    </row>
    <row r="96" spans="1:6" ht="12.75">
      <c r="A96" s="60"/>
      <c r="B96" s="76" t="s">
        <v>134</v>
      </c>
      <c r="C96" s="66"/>
      <c r="D96" s="80"/>
      <c r="E96" s="47"/>
      <c r="F96" s="20"/>
    </row>
    <row r="97" spans="1:6" ht="12.75">
      <c r="A97" s="60"/>
      <c r="B97" s="76" t="s">
        <v>135</v>
      </c>
      <c r="C97" s="66"/>
      <c r="D97" s="80"/>
      <c r="E97" s="47"/>
      <c r="F97" s="20"/>
    </row>
    <row r="98" spans="1:6" ht="12.75">
      <c r="A98" s="60"/>
      <c r="B98" s="76" t="s">
        <v>136</v>
      </c>
      <c r="C98" s="66"/>
      <c r="D98" s="80"/>
      <c r="E98" s="47"/>
      <c r="F98" s="20"/>
    </row>
    <row r="99" spans="1:6" ht="12.75">
      <c r="A99" s="60"/>
      <c r="B99" s="76" t="s">
        <v>137</v>
      </c>
      <c r="C99" s="66"/>
      <c r="D99" s="80"/>
      <c r="E99" s="47"/>
      <c r="F99" s="20"/>
    </row>
    <row r="100" spans="1:6" ht="12.75">
      <c r="A100" s="60"/>
      <c r="B100" s="76" t="s">
        <v>138</v>
      </c>
      <c r="C100" s="66"/>
      <c r="D100" s="80"/>
      <c r="E100" s="47"/>
      <c r="F100" s="20"/>
    </row>
    <row r="101" spans="1:6" ht="12.75">
      <c r="A101" s="60"/>
      <c r="B101" s="92" t="s">
        <v>139</v>
      </c>
      <c r="C101" s="93">
        <v>400000</v>
      </c>
      <c r="D101" s="94">
        <v>0</v>
      </c>
      <c r="E101" s="47">
        <v>0</v>
      </c>
      <c r="F101" s="20"/>
    </row>
    <row r="102" spans="1:6" ht="12.75">
      <c r="A102" s="60"/>
      <c r="B102" s="102" t="s">
        <v>140</v>
      </c>
      <c r="C102" s="66">
        <v>400000</v>
      </c>
      <c r="D102" s="80"/>
      <c r="E102" s="47">
        <v>0</v>
      </c>
      <c r="F102" s="20"/>
    </row>
    <row r="103" spans="1:6" ht="12.75">
      <c r="A103" s="60"/>
      <c r="B103" s="92" t="s">
        <v>141</v>
      </c>
      <c r="C103" s="93">
        <v>18300000</v>
      </c>
      <c r="D103" s="94">
        <v>0</v>
      </c>
      <c r="E103" s="47">
        <v>0</v>
      </c>
      <c r="F103" s="20"/>
    </row>
    <row r="104" spans="1:6" ht="12.75">
      <c r="A104" s="60"/>
      <c r="B104" s="106" t="s">
        <v>142</v>
      </c>
      <c r="C104" s="107">
        <v>1395000</v>
      </c>
      <c r="D104" s="108"/>
      <c r="E104" s="47">
        <v>0</v>
      </c>
      <c r="F104" s="20"/>
    </row>
    <row r="105" spans="1:6" ht="12.75">
      <c r="A105" s="60"/>
      <c r="B105" s="109" t="s">
        <v>142</v>
      </c>
      <c r="C105" s="110">
        <v>7905000</v>
      </c>
      <c r="D105" s="111"/>
      <c r="E105" s="101">
        <v>0</v>
      </c>
      <c r="F105" s="20"/>
    </row>
    <row r="106" spans="1:6" ht="12.75">
      <c r="A106" s="60"/>
      <c r="B106" s="103" t="s">
        <v>143</v>
      </c>
      <c r="C106" s="97">
        <v>1350000</v>
      </c>
      <c r="D106" s="112"/>
      <c r="E106" s="47">
        <v>0</v>
      </c>
      <c r="F106" s="20"/>
    </row>
    <row r="107" spans="1:6" ht="12.75">
      <c r="A107" s="60"/>
      <c r="B107" s="104" t="s">
        <v>143</v>
      </c>
      <c r="C107" s="99">
        <v>7650000</v>
      </c>
      <c r="D107" s="113"/>
      <c r="E107" s="101">
        <v>0</v>
      </c>
      <c r="F107" s="20"/>
    </row>
    <row r="108" spans="1:6" ht="12.75">
      <c r="A108" s="60"/>
      <c r="B108" s="114" t="s">
        <v>144</v>
      </c>
      <c r="C108" s="69">
        <v>500000</v>
      </c>
      <c r="D108" s="70"/>
      <c r="E108" s="47">
        <v>0</v>
      </c>
      <c r="F108" s="20"/>
    </row>
    <row r="109" spans="1:6" ht="12.75">
      <c r="A109" s="60"/>
      <c r="B109" s="92" t="s">
        <v>145</v>
      </c>
      <c r="C109" s="69">
        <v>1000000</v>
      </c>
      <c r="D109" s="115"/>
      <c r="E109" s="47">
        <v>0</v>
      </c>
      <c r="F109" s="20"/>
    </row>
    <row r="110" spans="1:6" ht="12.75">
      <c r="A110" s="60"/>
      <c r="B110" s="92" t="s">
        <v>97</v>
      </c>
      <c r="C110" s="93">
        <v>4572000</v>
      </c>
      <c r="D110" s="94">
        <v>0</v>
      </c>
      <c r="E110" s="47">
        <v>0</v>
      </c>
      <c r="F110" s="20"/>
    </row>
    <row r="111" spans="1:6" ht="12.75">
      <c r="A111" s="60"/>
      <c r="B111" s="102" t="s">
        <v>146</v>
      </c>
      <c r="C111" s="66">
        <v>4572000</v>
      </c>
      <c r="D111" s="80"/>
      <c r="E111" s="47">
        <v>0</v>
      </c>
      <c r="F111" s="20"/>
    </row>
    <row r="112" spans="1:6" ht="12.75">
      <c r="A112" s="60"/>
      <c r="B112" s="92" t="s">
        <v>147</v>
      </c>
      <c r="C112" s="93">
        <v>365000</v>
      </c>
      <c r="D112" s="94">
        <v>0</v>
      </c>
      <c r="E112" s="47">
        <v>0</v>
      </c>
      <c r="F112" s="20"/>
    </row>
    <row r="113" spans="1:6" ht="12.75">
      <c r="A113" s="60"/>
      <c r="B113" s="102" t="s">
        <v>148</v>
      </c>
      <c r="C113" s="66">
        <v>365000</v>
      </c>
      <c r="D113" s="80"/>
      <c r="E113" s="47">
        <v>0</v>
      </c>
      <c r="F113" s="20"/>
    </row>
    <row r="114" spans="1:6" ht="12.75">
      <c r="A114" s="60"/>
      <c r="B114" s="92" t="s">
        <v>149</v>
      </c>
      <c r="C114" s="69">
        <v>400000</v>
      </c>
      <c r="D114" s="115"/>
      <c r="E114" s="47">
        <v>0</v>
      </c>
      <c r="F114" s="20"/>
    </row>
    <row r="115" spans="1:6" ht="12.75">
      <c r="A115" s="60"/>
      <c r="B115" s="92" t="s">
        <v>150</v>
      </c>
      <c r="C115" s="93">
        <v>20801000</v>
      </c>
      <c r="D115" s="94">
        <v>4126178</v>
      </c>
      <c r="E115" s="47">
        <v>19.8</v>
      </c>
      <c r="F115" s="20"/>
    </row>
    <row r="116" spans="1:6" ht="12.75">
      <c r="A116" s="60"/>
      <c r="B116" s="102" t="s">
        <v>151</v>
      </c>
      <c r="C116" s="66">
        <v>20001000</v>
      </c>
      <c r="D116" s="80">
        <v>4126178</v>
      </c>
      <c r="E116" s="47">
        <v>20.6</v>
      </c>
      <c r="F116" s="20"/>
    </row>
    <row r="117" spans="1:6" ht="12.75">
      <c r="A117" s="60"/>
      <c r="B117" s="102" t="s">
        <v>152</v>
      </c>
      <c r="C117" s="97">
        <v>800000</v>
      </c>
      <c r="D117" s="80"/>
      <c r="E117" s="47">
        <v>0</v>
      </c>
      <c r="F117" s="20"/>
    </row>
    <row r="118" spans="1:6" ht="12.75">
      <c r="A118" s="60"/>
      <c r="B118" s="92" t="s">
        <v>153</v>
      </c>
      <c r="C118" s="93">
        <v>2500000</v>
      </c>
      <c r="D118" s="94">
        <v>0</v>
      </c>
      <c r="E118" s="47">
        <v>0</v>
      </c>
      <c r="F118" s="20"/>
    </row>
    <row r="119" spans="1:6" ht="12.75">
      <c r="A119" s="60"/>
      <c r="B119" s="102" t="s">
        <v>154</v>
      </c>
      <c r="C119" s="66">
        <v>1000000</v>
      </c>
      <c r="D119" s="80"/>
      <c r="E119" s="47">
        <v>0</v>
      </c>
      <c r="F119" s="20"/>
    </row>
    <row r="120" spans="1:6" ht="12.75">
      <c r="A120" s="60"/>
      <c r="B120" s="102" t="s">
        <v>155</v>
      </c>
      <c r="C120" s="66">
        <v>1000000</v>
      </c>
      <c r="D120" s="80"/>
      <c r="E120" s="47">
        <v>0</v>
      </c>
      <c r="F120" s="20"/>
    </row>
    <row r="121" spans="1:6" ht="12.75">
      <c r="A121" s="60"/>
      <c r="B121" s="102" t="s">
        <v>156</v>
      </c>
      <c r="C121" s="66">
        <v>500000</v>
      </c>
      <c r="D121" s="80"/>
      <c r="E121" s="47">
        <v>0</v>
      </c>
      <c r="F121" s="20"/>
    </row>
    <row r="122" spans="1:6" ht="12.75">
      <c r="A122" s="60"/>
      <c r="B122" s="116" t="s">
        <v>157</v>
      </c>
      <c r="C122" s="117">
        <v>1500000</v>
      </c>
      <c r="D122" s="72"/>
      <c r="E122" s="47">
        <v>0</v>
      </c>
      <c r="F122" s="20"/>
    </row>
    <row r="123" spans="1:6" ht="22.5">
      <c r="A123" s="60"/>
      <c r="B123" s="118" t="s">
        <v>158</v>
      </c>
      <c r="C123" s="117">
        <v>1500000</v>
      </c>
      <c r="D123" s="72"/>
      <c r="E123" s="47">
        <v>0</v>
      </c>
      <c r="F123" s="20"/>
    </row>
    <row r="124" spans="1:6" ht="12.75">
      <c r="A124" s="60"/>
      <c r="B124" s="92" t="s">
        <v>37</v>
      </c>
      <c r="C124" s="93">
        <v>5000000</v>
      </c>
      <c r="D124" s="94">
        <v>0</v>
      </c>
      <c r="E124" s="47">
        <v>0</v>
      </c>
      <c r="F124" s="20"/>
    </row>
    <row r="125" spans="1:6" ht="12.75">
      <c r="A125" s="60"/>
      <c r="B125" s="92" t="s">
        <v>159</v>
      </c>
      <c r="C125" s="93">
        <v>700000</v>
      </c>
      <c r="D125" s="94">
        <v>0</v>
      </c>
      <c r="E125" s="47">
        <v>0</v>
      </c>
      <c r="F125" s="20"/>
    </row>
    <row r="126" spans="1:6" ht="12.75">
      <c r="A126" s="60"/>
      <c r="B126" s="102" t="s">
        <v>160</v>
      </c>
      <c r="C126" s="66">
        <v>200000</v>
      </c>
      <c r="D126" s="80"/>
      <c r="E126" s="47">
        <v>0</v>
      </c>
      <c r="F126" s="20"/>
    </row>
    <row r="127" spans="1:6" ht="12.75">
      <c r="A127" s="60"/>
      <c r="B127" s="102" t="s">
        <v>161</v>
      </c>
      <c r="C127" s="66">
        <v>500000</v>
      </c>
      <c r="D127" s="80"/>
      <c r="E127" s="47">
        <v>0</v>
      </c>
      <c r="F127" s="20"/>
    </row>
    <row r="128" spans="1:6" ht="12.75">
      <c r="A128" s="60"/>
      <c r="B128" s="92" t="s">
        <v>162</v>
      </c>
      <c r="C128" s="93">
        <v>4300000</v>
      </c>
      <c r="D128" s="94">
        <v>0</v>
      </c>
      <c r="E128" s="47">
        <v>0</v>
      </c>
      <c r="F128" s="20"/>
    </row>
    <row r="129" spans="1:6" ht="12.75">
      <c r="A129" s="60"/>
      <c r="B129" s="102" t="s">
        <v>163</v>
      </c>
      <c r="C129" s="66">
        <v>2000000</v>
      </c>
      <c r="D129" s="80"/>
      <c r="E129" s="47">
        <v>0</v>
      </c>
      <c r="F129" s="20"/>
    </row>
    <row r="130" spans="1:6" ht="12.75">
      <c r="A130" s="60"/>
      <c r="B130" s="119" t="s">
        <v>164</v>
      </c>
      <c r="C130" s="107">
        <v>300000</v>
      </c>
      <c r="D130" s="120"/>
      <c r="E130" s="47">
        <v>0</v>
      </c>
      <c r="F130" s="20"/>
    </row>
    <row r="131" spans="1:6" ht="12.75">
      <c r="A131" s="60"/>
      <c r="B131" s="121" t="s">
        <v>165</v>
      </c>
      <c r="C131" s="117">
        <v>2000000</v>
      </c>
      <c r="D131" s="72"/>
      <c r="E131" s="47">
        <v>0</v>
      </c>
      <c r="F131" s="20"/>
    </row>
    <row r="132" spans="1:6" ht="12.75">
      <c r="A132" s="60"/>
      <c r="B132" s="92" t="s">
        <v>166</v>
      </c>
      <c r="C132" s="93">
        <v>7550000</v>
      </c>
      <c r="D132" s="94">
        <v>41236.05</v>
      </c>
      <c r="E132" s="47">
        <v>0.5</v>
      </c>
      <c r="F132" s="20"/>
    </row>
    <row r="133" spans="1:6" ht="12.75">
      <c r="A133" s="60"/>
      <c r="B133" s="92" t="s">
        <v>167</v>
      </c>
      <c r="C133" s="93">
        <v>7100000</v>
      </c>
      <c r="D133" s="94">
        <v>0</v>
      </c>
      <c r="E133" s="47">
        <v>0</v>
      </c>
      <c r="F133" s="20"/>
    </row>
    <row r="134" spans="1:6" ht="22.5">
      <c r="A134" s="60"/>
      <c r="B134" s="71" t="s">
        <v>168</v>
      </c>
      <c r="C134" s="66">
        <v>4000000</v>
      </c>
      <c r="D134" s="80"/>
      <c r="E134" s="47">
        <v>0</v>
      </c>
      <c r="F134" s="20"/>
    </row>
    <row r="135" spans="1:6" ht="22.5">
      <c r="A135" s="60"/>
      <c r="B135" s="71" t="s">
        <v>169</v>
      </c>
      <c r="C135" s="66">
        <v>2600000</v>
      </c>
      <c r="D135" s="80"/>
      <c r="E135" s="47">
        <v>0</v>
      </c>
      <c r="F135" s="20"/>
    </row>
    <row r="136" spans="1:6" ht="12.75">
      <c r="A136" s="60"/>
      <c r="B136" s="102" t="s">
        <v>170</v>
      </c>
      <c r="C136" s="66">
        <v>500000</v>
      </c>
      <c r="D136" s="80"/>
      <c r="E136" s="47">
        <v>0</v>
      </c>
      <c r="F136" s="20"/>
    </row>
    <row r="137" spans="1:6" ht="12.75">
      <c r="A137" s="60"/>
      <c r="B137" s="92" t="s">
        <v>171</v>
      </c>
      <c r="C137" s="69">
        <v>450000</v>
      </c>
      <c r="D137" s="70">
        <v>41236.05</v>
      </c>
      <c r="E137" s="122">
        <v>9.2</v>
      </c>
      <c r="F137" s="20"/>
    </row>
    <row r="138" spans="1:6" ht="12.75">
      <c r="A138" s="60"/>
      <c r="B138" s="123" t="s">
        <v>172</v>
      </c>
      <c r="C138" s="107">
        <v>150000</v>
      </c>
      <c r="D138" s="120"/>
      <c r="E138" s="47">
        <v>0</v>
      </c>
      <c r="F138" s="20"/>
    </row>
    <row r="139" spans="1:6" ht="22.5">
      <c r="A139" s="60"/>
      <c r="B139" s="123" t="s">
        <v>173</v>
      </c>
      <c r="C139" s="107">
        <v>135000</v>
      </c>
      <c r="D139" s="120"/>
      <c r="E139" s="47">
        <v>0</v>
      </c>
      <c r="F139" s="20"/>
    </row>
    <row r="140" spans="1:6" ht="12.75">
      <c r="A140" s="57"/>
      <c r="B140" s="119" t="s">
        <v>174</v>
      </c>
      <c r="C140" s="107">
        <v>165000</v>
      </c>
      <c r="D140" s="120">
        <v>41236.05</v>
      </c>
      <c r="E140" s="47">
        <v>25</v>
      </c>
      <c r="F140" s="20"/>
    </row>
    <row r="141" spans="1:6" ht="24" customHeight="1">
      <c r="A141" s="60"/>
      <c r="B141" s="124" t="s">
        <v>175</v>
      </c>
      <c r="C141" s="61">
        <v>5000000</v>
      </c>
      <c r="D141" s="68">
        <v>0</v>
      </c>
      <c r="E141" s="62">
        <v>0</v>
      </c>
      <c r="F141" s="20"/>
    </row>
    <row r="142" spans="1:6" ht="12.75">
      <c r="A142" s="60"/>
      <c r="B142" s="125" t="s">
        <v>176</v>
      </c>
      <c r="C142" s="97">
        <v>5000000</v>
      </c>
      <c r="D142" s="112">
        <v>0</v>
      </c>
      <c r="E142" s="47">
        <v>0</v>
      </c>
      <c r="F142" s="20"/>
    </row>
    <row r="143" spans="1:6" ht="12.75">
      <c r="A143" s="60"/>
      <c r="B143" s="126" t="s">
        <v>249</v>
      </c>
      <c r="C143" s="97">
        <v>5000000</v>
      </c>
      <c r="D143" s="72"/>
      <c r="E143" s="47">
        <v>0</v>
      </c>
      <c r="F143" s="20"/>
    </row>
    <row r="144" spans="1:6" ht="24" customHeight="1">
      <c r="A144" s="60"/>
      <c r="B144" s="127" t="s">
        <v>177</v>
      </c>
      <c r="C144" s="42">
        <v>178398000</v>
      </c>
      <c r="D144" s="43">
        <v>23230594.07</v>
      </c>
      <c r="E144" s="62">
        <v>13</v>
      </c>
      <c r="F144" s="20"/>
    </row>
    <row r="145" spans="1:6" ht="12.75">
      <c r="A145" s="60"/>
      <c r="B145" s="128" t="s">
        <v>178</v>
      </c>
      <c r="C145" s="64">
        <v>3900000</v>
      </c>
      <c r="D145" s="65">
        <v>128783.13</v>
      </c>
      <c r="E145" s="122">
        <v>3.3</v>
      </c>
      <c r="F145" s="20"/>
    </row>
    <row r="146" spans="1:6" ht="12.75">
      <c r="A146" s="60"/>
      <c r="B146" s="102" t="s">
        <v>179</v>
      </c>
      <c r="C146" s="129">
        <v>1300000</v>
      </c>
      <c r="D146" s="80">
        <v>100983.13</v>
      </c>
      <c r="E146" s="47">
        <v>7.8</v>
      </c>
      <c r="F146" s="20"/>
    </row>
    <row r="147" spans="1:6" ht="12.75">
      <c r="A147" s="60"/>
      <c r="B147" s="103" t="s">
        <v>95</v>
      </c>
      <c r="C147" s="129">
        <v>100000</v>
      </c>
      <c r="D147" s="80">
        <v>27800</v>
      </c>
      <c r="E147" s="47">
        <v>27.8</v>
      </c>
      <c r="F147" s="20"/>
    </row>
    <row r="148" spans="1:6" ht="12.75">
      <c r="A148" s="60"/>
      <c r="B148" s="71" t="s">
        <v>180</v>
      </c>
      <c r="C148" s="129">
        <v>500000</v>
      </c>
      <c r="D148" s="80"/>
      <c r="E148" s="47">
        <v>0</v>
      </c>
      <c r="F148" s="20"/>
    </row>
    <row r="149" spans="1:6" ht="12.75">
      <c r="A149" s="60"/>
      <c r="B149" s="102" t="s">
        <v>181</v>
      </c>
      <c r="C149" s="129">
        <v>1500000</v>
      </c>
      <c r="D149" s="80"/>
      <c r="E149" s="47">
        <v>0</v>
      </c>
      <c r="F149" s="20"/>
    </row>
    <row r="150" spans="1:6" ht="12.75">
      <c r="A150" s="60"/>
      <c r="B150" s="102" t="s">
        <v>182</v>
      </c>
      <c r="C150" s="129">
        <v>500000</v>
      </c>
      <c r="D150" s="80"/>
      <c r="E150" s="47">
        <v>0</v>
      </c>
      <c r="F150" s="20"/>
    </row>
    <row r="151" spans="1:6" ht="12.75">
      <c r="A151" s="60"/>
      <c r="B151" s="130" t="s">
        <v>61</v>
      </c>
      <c r="C151" s="69">
        <v>8900000</v>
      </c>
      <c r="D151" s="70">
        <v>2555437.85</v>
      </c>
      <c r="E151" s="122">
        <v>28.7</v>
      </c>
      <c r="F151" s="20"/>
    </row>
    <row r="152" spans="1:6" ht="12.75">
      <c r="A152" s="60"/>
      <c r="B152" s="130" t="s">
        <v>183</v>
      </c>
      <c r="C152" s="69">
        <v>8900000</v>
      </c>
      <c r="D152" s="70">
        <v>2555437.85</v>
      </c>
      <c r="E152" s="47">
        <v>28.7</v>
      </c>
      <c r="F152" s="20"/>
    </row>
    <row r="153" spans="1:6" ht="12.75">
      <c r="A153" s="60"/>
      <c r="B153" s="96" t="s">
        <v>184</v>
      </c>
      <c r="C153" s="129">
        <v>2900000</v>
      </c>
      <c r="D153" s="80">
        <v>478281.24</v>
      </c>
      <c r="E153" s="47">
        <v>16.5</v>
      </c>
      <c r="F153" s="20"/>
    </row>
    <row r="154" spans="1:6" ht="12.75">
      <c r="A154" s="60"/>
      <c r="B154" s="102" t="s">
        <v>185</v>
      </c>
      <c r="C154" s="129">
        <v>3000000</v>
      </c>
      <c r="D154" s="80">
        <v>1574723</v>
      </c>
      <c r="E154" s="47">
        <v>52.5</v>
      </c>
      <c r="F154" s="20"/>
    </row>
    <row r="155" spans="1:6" ht="12.75">
      <c r="A155" s="60"/>
      <c r="B155" s="102" t="s">
        <v>186</v>
      </c>
      <c r="C155" s="129">
        <v>3000000</v>
      </c>
      <c r="D155" s="80">
        <v>502433.61</v>
      </c>
      <c r="E155" s="47">
        <v>16.7</v>
      </c>
      <c r="F155" s="20"/>
    </row>
    <row r="156" spans="1:6" ht="12.75">
      <c r="A156" s="60"/>
      <c r="B156" s="128" t="s">
        <v>187</v>
      </c>
      <c r="C156" s="69">
        <v>73970000</v>
      </c>
      <c r="D156" s="70">
        <v>3291808.79</v>
      </c>
      <c r="E156" s="122">
        <v>4.5</v>
      </c>
      <c r="F156" s="20"/>
    </row>
    <row r="157" spans="1:6" ht="12.75">
      <c r="A157" s="60"/>
      <c r="B157" s="128" t="s">
        <v>99</v>
      </c>
      <c r="C157" s="69">
        <v>19374000</v>
      </c>
      <c r="D157" s="70">
        <v>1475065.68</v>
      </c>
      <c r="E157" s="47">
        <v>7.6</v>
      </c>
      <c r="F157" s="20"/>
    </row>
    <row r="158" spans="1:6" ht="12.75">
      <c r="A158" s="60"/>
      <c r="B158" s="71" t="s">
        <v>188</v>
      </c>
      <c r="C158" s="66">
        <v>200000</v>
      </c>
      <c r="D158" s="80">
        <v>40508.3</v>
      </c>
      <c r="E158" s="47">
        <v>20.3</v>
      </c>
      <c r="F158" s="20"/>
    </row>
    <row r="159" spans="1:6" ht="12.75">
      <c r="A159" s="60"/>
      <c r="B159" s="102" t="s">
        <v>189</v>
      </c>
      <c r="C159" s="66">
        <v>700000</v>
      </c>
      <c r="D159" s="80">
        <v>690000</v>
      </c>
      <c r="E159" s="47">
        <v>98.6</v>
      </c>
      <c r="F159" s="20"/>
    </row>
    <row r="160" spans="1:6" ht="12.75">
      <c r="A160" s="60"/>
      <c r="B160" s="102" t="s">
        <v>190</v>
      </c>
      <c r="C160" s="66">
        <v>300000</v>
      </c>
      <c r="D160" s="80">
        <v>96135.45</v>
      </c>
      <c r="E160" s="47">
        <v>32</v>
      </c>
      <c r="F160" s="20"/>
    </row>
    <row r="161" spans="1:6" ht="12.75">
      <c r="A161" s="60"/>
      <c r="B161" s="71" t="s">
        <v>191</v>
      </c>
      <c r="C161" s="66">
        <v>100000</v>
      </c>
      <c r="D161" s="80"/>
      <c r="E161" s="47">
        <v>0</v>
      </c>
      <c r="F161" s="20"/>
    </row>
    <row r="162" spans="1:6" ht="12.75">
      <c r="A162" s="60"/>
      <c r="B162" s="71" t="s">
        <v>192</v>
      </c>
      <c r="C162" s="66">
        <v>2700000</v>
      </c>
      <c r="D162" s="80">
        <v>22420</v>
      </c>
      <c r="E162" s="47">
        <v>0.8</v>
      </c>
      <c r="F162" s="20"/>
    </row>
    <row r="163" spans="1:6" ht="12.75">
      <c r="A163" s="60"/>
      <c r="B163" s="98" t="s">
        <v>192</v>
      </c>
      <c r="C163" s="131">
        <v>15000000</v>
      </c>
      <c r="D163" s="100"/>
      <c r="E163" s="101">
        <v>0</v>
      </c>
      <c r="F163" s="20"/>
    </row>
    <row r="164" spans="1:6" ht="12.75">
      <c r="A164" s="60"/>
      <c r="B164" s="71" t="s">
        <v>193</v>
      </c>
      <c r="C164" s="66">
        <v>374000</v>
      </c>
      <c r="D164" s="80">
        <v>626001.93</v>
      </c>
      <c r="E164" s="47">
        <v>167.4</v>
      </c>
      <c r="F164" s="20"/>
    </row>
    <row r="165" spans="1:6" ht="12.75">
      <c r="A165" s="60"/>
      <c r="B165" s="73" t="s">
        <v>194</v>
      </c>
      <c r="C165" s="69">
        <v>25000000</v>
      </c>
      <c r="D165" s="70">
        <v>0</v>
      </c>
      <c r="E165" s="47">
        <v>0</v>
      </c>
      <c r="F165" s="20"/>
    </row>
    <row r="166" spans="1:6" ht="12.75">
      <c r="A166" s="60"/>
      <c r="B166" s="71" t="s">
        <v>195</v>
      </c>
      <c r="C166" s="66">
        <v>25000000</v>
      </c>
      <c r="D166" s="80"/>
      <c r="E166" s="47">
        <v>0</v>
      </c>
      <c r="F166" s="20"/>
    </row>
    <row r="167" spans="1:6" ht="12.75">
      <c r="A167" s="60"/>
      <c r="B167" s="73" t="s">
        <v>101</v>
      </c>
      <c r="C167" s="69">
        <v>200000</v>
      </c>
      <c r="D167" s="70">
        <v>200</v>
      </c>
      <c r="E167" s="47">
        <v>0.1</v>
      </c>
      <c r="F167" s="20"/>
    </row>
    <row r="168" spans="1:6" ht="12.75">
      <c r="A168" s="60"/>
      <c r="B168" s="118" t="s">
        <v>196</v>
      </c>
      <c r="C168" s="117">
        <v>200000</v>
      </c>
      <c r="D168" s="72">
        <v>200</v>
      </c>
      <c r="E168" s="47">
        <v>0.1</v>
      </c>
      <c r="F168" s="20"/>
    </row>
    <row r="169" spans="1:6" ht="12.75">
      <c r="A169" s="60"/>
      <c r="B169" s="73" t="s">
        <v>197</v>
      </c>
      <c r="C169" s="69">
        <v>200000</v>
      </c>
      <c r="D169" s="70">
        <v>551236</v>
      </c>
      <c r="E169" s="47">
        <v>275.6</v>
      </c>
      <c r="F169" s="20"/>
    </row>
    <row r="170" spans="1:6" ht="12.75">
      <c r="A170" s="60"/>
      <c r="B170" s="71" t="s">
        <v>198</v>
      </c>
      <c r="C170" s="66">
        <v>200000</v>
      </c>
      <c r="D170" s="80">
        <v>235236</v>
      </c>
      <c r="E170" s="47">
        <v>117.6</v>
      </c>
      <c r="F170" s="20"/>
    </row>
    <row r="171" spans="1:6" ht="12.75">
      <c r="A171" s="60"/>
      <c r="B171" s="98" t="s">
        <v>198</v>
      </c>
      <c r="C171" s="131"/>
      <c r="D171" s="100">
        <v>316000</v>
      </c>
      <c r="E171" s="101"/>
      <c r="F171" s="20"/>
    </row>
    <row r="172" spans="1:6" ht="12.75">
      <c r="A172" s="60"/>
      <c r="B172" s="73" t="s">
        <v>199</v>
      </c>
      <c r="C172" s="69">
        <v>1250000</v>
      </c>
      <c r="D172" s="70">
        <v>23010</v>
      </c>
      <c r="E172" s="47">
        <v>1.8</v>
      </c>
      <c r="F172" s="20"/>
    </row>
    <row r="173" spans="1:6" ht="22.5">
      <c r="A173" s="60"/>
      <c r="B173" s="71" t="s">
        <v>200</v>
      </c>
      <c r="C173" s="66">
        <v>1250000</v>
      </c>
      <c r="D173" s="80">
        <v>23010</v>
      </c>
      <c r="E173" s="47">
        <v>1.8</v>
      </c>
      <c r="F173" s="20"/>
    </row>
    <row r="174" spans="1:6" ht="12.75">
      <c r="A174" s="60"/>
      <c r="B174" s="130" t="s">
        <v>201</v>
      </c>
      <c r="C174" s="69">
        <v>246000</v>
      </c>
      <c r="D174" s="70">
        <v>0</v>
      </c>
      <c r="E174" s="47">
        <v>0</v>
      </c>
      <c r="F174" s="20"/>
    </row>
    <row r="175" spans="1:6" ht="12.75">
      <c r="A175" s="60"/>
      <c r="B175" s="132" t="s">
        <v>202</v>
      </c>
      <c r="C175" s="97">
        <v>246000</v>
      </c>
      <c r="D175" s="112"/>
      <c r="E175" s="47">
        <v>0</v>
      </c>
      <c r="F175" s="20"/>
    </row>
    <row r="176" spans="1:6" ht="12.75">
      <c r="A176" s="60"/>
      <c r="B176" s="130" t="s">
        <v>108</v>
      </c>
      <c r="C176" s="69">
        <v>24200000</v>
      </c>
      <c r="D176" s="70">
        <v>1242097.11</v>
      </c>
      <c r="E176" s="47">
        <v>5.1</v>
      </c>
      <c r="F176" s="20"/>
    </row>
    <row r="177" spans="1:6" ht="12.75">
      <c r="A177" s="60"/>
      <c r="B177" s="103" t="s">
        <v>203</v>
      </c>
      <c r="C177" s="66">
        <v>3200000</v>
      </c>
      <c r="D177" s="67">
        <v>1242097.11</v>
      </c>
      <c r="E177" s="47">
        <v>38.8</v>
      </c>
      <c r="F177" s="20"/>
    </row>
    <row r="178" spans="1:6" ht="12.75">
      <c r="A178" s="60"/>
      <c r="B178" s="104" t="s">
        <v>203</v>
      </c>
      <c r="C178" s="131">
        <v>21000000</v>
      </c>
      <c r="D178" s="100"/>
      <c r="E178" s="101">
        <v>0</v>
      </c>
      <c r="F178" s="20"/>
    </row>
    <row r="179" spans="1:6" ht="12.75">
      <c r="A179" s="60"/>
      <c r="B179" s="128" t="s">
        <v>204</v>
      </c>
      <c r="C179" s="69">
        <v>3000000</v>
      </c>
      <c r="D179" s="70">
        <v>0</v>
      </c>
      <c r="E179" s="47">
        <v>0</v>
      </c>
      <c r="F179" s="20"/>
    </row>
    <row r="180" spans="1:6" ht="12.75">
      <c r="A180" s="60"/>
      <c r="B180" s="121" t="s">
        <v>205</v>
      </c>
      <c r="C180" s="97">
        <v>3000000</v>
      </c>
      <c r="D180" s="72"/>
      <c r="E180" s="47">
        <v>0</v>
      </c>
      <c r="F180" s="20"/>
    </row>
    <row r="181" spans="1:6" ht="12.75">
      <c r="A181" s="60"/>
      <c r="B181" s="75" t="s">
        <v>206</v>
      </c>
      <c r="C181" s="69">
        <v>500000</v>
      </c>
      <c r="D181" s="70">
        <v>200</v>
      </c>
      <c r="E181" s="47">
        <v>0</v>
      </c>
      <c r="F181" s="20"/>
    </row>
    <row r="182" spans="1:6" ht="12.75">
      <c r="A182" s="60"/>
      <c r="B182" s="132" t="s">
        <v>207</v>
      </c>
      <c r="C182" s="97">
        <v>500000</v>
      </c>
      <c r="D182" s="112">
        <v>200</v>
      </c>
      <c r="E182" s="47">
        <v>0</v>
      </c>
      <c r="F182" s="20"/>
    </row>
    <row r="183" spans="1:6" ht="12.75">
      <c r="A183" s="60"/>
      <c r="B183" s="34" t="s">
        <v>41</v>
      </c>
      <c r="C183" s="64">
        <v>70628000</v>
      </c>
      <c r="D183" s="65">
        <v>16060253.200000001</v>
      </c>
      <c r="E183" s="47">
        <v>22.7</v>
      </c>
      <c r="F183" s="20"/>
    </row>
    <row r="184" spans="1:6" ht="12.75">
      <c r="A184" s="60"/>
      <c r="B184" s="63" t="s">
        <v>75</v>
      </c>
      <c r="C184" s="64">
        <v>57778000</v>
      </c>
      <c r="D184" s="65">
        <v>14580670.200000001</v>
      </c>
      <c r="E184" s="47">
        <v>25.2</v>
      </c>
      <c r="F184" s="20"/>
    </row>
    <row r="185" spans="1:6" ht="12.75">
      <c r="A185" s="60"/>
      <c r="B185" s="121" t="s">
        <v>208</v>
      </c>
      <c r="C185" s="66">
        <v>18400000</v>
      </c>
      <c r="D185" s="72">
        <v>14240918.3</v>
      </c>
      <c r="E185" s="47">
        <v>77.4</v>
      </c>
      <c r="F185" s="20"/>
    </row>
    <row r="186" spans="1:6" ht="12.75">
      <c r="A186" s="60"/>
      <c r="B186" s="121" t="s">
        <v>209</v>
      </c>
      <c r="C186" s="117">
        <v>5820000</v>
      </c>
      <c r="D186" s="72">
        <v>339751.9</v>
      </c>
      <c r="E186" s="47">
        <v>5.8</v>
      </c>
      <c r="F186" s="20"/>
    </row>
    <row r="187" spans="1:6" ht="12.75">
      <c r="A187" s="60"/>
      <c r="B187" s="133" t="s">
        <v>209</v>
      </c>
      <c r="C187" s="99">
        <v>32958000</v>
      </c>
      <c r="D187" s="113"/>
      <c r="E187" s="101">
        <v>0</v>
      </c>
      <c r="F187" s="20"/>
    </row>
    <row r="188" spans="1:6" ht="12.75">
      <c r="A188" s="60"/>
      <c r="B188" s="121" t="s">
        <v>210</v>
      </c>
      <c r="C188" s="117">
        <v>600000</v>
      </c>
      <c r="D188" s="134"/>
      <c r="E188" s="47">
        <v>0</v>
      </c>
      <c r="F188" s="20"/>
    </row>
    <row r="189" spans="1:6" ht="12.75">
      <c r="A189" s="60"/>
      <c r="B189" s="63" t="s">
        <v>211</v>
      </c>
      <c r="C189" s="135">
        <v>12850000</v>
      </c>
      <c r="D189" s="95">
        <v>1479583</v>
      </c>
      <c r="E189" s="47">
        <v>11.5</v>
      </c>
      <c r="F189" s="20"/>
    </row>
    <row r="190" spans="1:6" ht="12.75">
      <c r="A190" s="60"/>
      <c r="B190" s="132" t="s">
        <v>212</v>
      </c>
      <c r="C190" s="97">
        <v>100000</v>
      </c>
      <c r="D190" s="112">
        <v>81416</v>
      </c>
      <c r="E190" s="47">
        <v>81.4</v>
      </c>
      <c r="F190" s="20"/>
    </row>
    <row r="191" spans="1:6" ht="12.75">
      <c r="A191" s="60"/>
      <c r="B191" s="136" t="s">
        <v>212</v>
      </c>
      <c r="C191" s="137">
        <v>12750000</v>
      </c>
      <c r="D191" s="138">
        <v>1398167</v>
      </c>
      <c r="E191" s="87">
        <v>11</v>
      </c>
      <c r="F191" s="20"/>
    </row>
    <row r="192" spans="1:6" ht="12.75">
      <c r="A192" s="60"/>
      <c r="B192" s="49" t="s">
        <v>42</v>
      </c>
      <c r="C192" s="64">
        <v>21000000</v>
      </c>
      <c r="D192" s="65">
        <v>1194311.1</v>
      </c>
      <c r="E192" s="47">
        <v>5.7</v>
      </c>
      <c r="F192" s="20"/>
    </row>
    <row r="193" spans="1:6" ht="12.75">
      <c r="A193" s="57"/>
      <c r="B193" s="75" t="s">
        <v>213</v>
      </c>
      <c r="C193" s="64">
        <v>18800000</v>
      </c>
      <c r="D193" s="65">
        <v>1194311.1</v>
      </c>
      <c r="E193" s="47">
        <v>6.4</v>
      </c>
      <c r="F193" s="20"/>
    </row>
    <row r="194" spans="1:6" ht="12.75">
      <c r="A194" s="57"/>
      <c r="B194" s="121" t="s">
        <v>214</v>
      </c>
      <c r="C194" s="97">
        <v>18800000</v>
      </c>
      <c r="D194" s="72">
        <v>1194311.1</v>
      </c>
      <c r="E194" s="47">
        <v>6.4</v>
      </c>
      <c r="F194" s="20"/>
    </row>
    <row r="195" spans="1:6" ht="12.75">
      <c r="A195" s="57"/>
      <c r="B195" s="63" t="s">
        <v>215</v>
      </c>
      <c r="C195" s="69">
        <v>2200000</v>
      </c>
      <c r="D195" s="70">
        <v>0</v>
      </c>
      <c r="E195" s="47">
        <v>0</v>
      </c>
      <c r="F195" s="20"/>
    </row>
    <row r="196" spans="1:6" ht="12.75">
      <c r="A196" s="57"/>
      <c r="B196" s="118" t="s">
        <v>216</v>
      </c>
      <c r="C196" s="97">
        <v>200000</v>
      </c>
      <c r="D196" s="72"/>
      <c r="E196" s="47">
        <v>0</v>
      </c>
      <c r="F196" s="20"/>
    </row>
    <row r="197" spans="1:6" ht="12.75">
      <c r="A197" s="57"/>
      <c r="B197" s="121" t="s">
        <v>217</v>
      </c>
      <c r="C197" s="97">
        <v>500000</v>
      </c>
      <c r="D197" s="72"/>
      <c r="E197" s="47">
        <v>0</v>
      </c>
      <c r="F197" s="20"/>
    </row>
    <row r="198" spans="1:6" ht="12.75">
      <c r="A198" s="57"/>
      <c r="B198" s="118" t="s">
        <v>218</v>
      </c>
      <c r="C198" s="97">
        <v>1500000</v>
      </c>
      <c r="D198" s="72"/>
      <c r="E198" s="47">
        <v>0</v>
      </c>
      <c r="F198" s="20"/>
    </row>
    <row r="199" spans="1:6" ht="24" customHeight="1">
      <c r="A199" s="60"/>
      <c r="B199" s="41" t="s">
        <v>219</v>
      </c>
      <c r="C199" s="61">
        <v>1200000</v>
      </c>
      <c r="D199" s="68">
        <v>0</v>
      </c>
      <c r="E199" s="62">
        <v>0</v>
      </c>
      <c r="F199" s="20"/>
    </row>
    <row r="200" spans="1:6" ht="12.75">
      <c r="A200" s="60"/>
      <c r="B200" s="63" t="s">
        <v>42</v>
      </c>
      <c r="C200" s="64">
        <v>1200000</v>
      </c>
      <c r="D200" s="65">
        <v>0</v>
      </c>
      <c r="E200" s="122">
        <v>0</v>
      </c>
      <c r="F200" s="20"/>
    </row>
    <row r="201" spans="1:6" ht="12.75">
      <c r="A201" s="60"/>
      <c r="B201" s="34" t="s">
        <v>213</v>
      </c>
      <c r="C201" s="69">
        <v>1200000</v>
      </c>
      <c r="D201" s="70">
        <v>0</v>
      </c>
      <c r="E201" s="47">
        <v>0</v>
      </c>
      <c r="F201" s="20"/>
    </row>
    <row r="202" spans="1:6" ht="12.75">
      <c r="A202" s="60"/>
      <c r="B202" s="121" t="s">
        <v>220</v>
      </c>
      <c r="C202" s="97">
        <v>1000000</v>
      </c>
      <c r="D202" s="72"/>
      <c r="E202" s="47">
        <v>0</v>
      </c>
      <c r="F202" s="20"/>
    </row>
    <row r="203" spans="1:6" ht="12.75">
      <c r="A203" s="60"/>
      <c r="B203" s="121" t="s">
        <v>221</v>
      </c>
      <c r="C203" s="97">
        <v>200000</v>
      </c>
      <c r="D203" s="72"/>
      <c r="E203" s="47">
        <v>0</v>
      </c>
      <c r="F203" s="20"/>
    </row>
    <row r="204" spans="1:6" ht="24" customHeight="1">
      <c r="A204" s="60"/>
      <c r="B204" s="41" t="s">
        <v>222</v>
      </c>
      <c r="C204" s="61">
        <v>15601800</v>
      </c>
      <c r="D204" s="68">
        <v>2485700</v>
      </c>
      <c r="E204" s="62">
        <v>15.9</v>
      </c>
      <c r="F204" s="20"/>
    </row>
    <row r="205" spans="1:6" ht="12.75">
      <c r="A205" s="60"/>
      <c r="B205" s="49" t="s">
        <v>176</v>
      </c>
      <c r="C205" s="69">
        <v>1500000</v>
      </c>
      <c r="D205" s="70">
        <v>0</v>
      </c>
      <c r="E205" s="47">
        <v>0</v>
      </c>
      <c r="F205" s="20"/>
    </row>
    <row r="206" spans="1:6" ht="12.75">
      <c r="A206" s="60"/>
      <c r="B206" s="75" t="s">
        <v>223</v>
      </c>
      <c r="C206" s="69">
        <v>500000</v>
      </c>
      <c r="D206" s="70">
        <v>0</v>
      </c>
      <c r="E206" s="47">
        <v>0</v>
      </c>
      <c r="F206" s="20"/>
    </row>
    <row r="207" spans="1:6" ht="12.75">
      <c r="A207" s="60"/>
      <c r="B207" s="105" t="s">
        <v>224</v>
      </c>
      <c r="C207" s="97">
        <v>500000</v>
      </c>
      <c r="D207" s="112"/>
      <c r="E207" s="47">
        <v>0</v>
      </c>
      <c r="F207" s="20"/>
    </row>
    <row r="208" spans="1:6" ht="12.75">
      <c r="A208" s="60"/>
      <c r="B208" s="63" t="s">
        <v>225</v>
      </c>
      <c r="C208" s="69">
        <v>1000000</v>
      </c>
      <c r="D208" s="70">
        <v>0</v>
      </c>
      <c r="E208" s="47">
        <v>0</v>
      </c>
      <c r="F208" s="20"/>
    </row>
    <row r="209" spans="1:6" ht="22.5">
      <c r="A209" s="60"/>
      <c r="B209" s="105" t="s">
        <v>226</v>
      </c>
      <c r="C209" s="97">
        <v>1000000</v>
      </c>
      <c r="D209" s="112"/>
      <c r="E209" s="47">
        <v>0</v>
      </c>
      <c r="F209" s="20"/>
    </row>
    <row r="210" spans="1:6" ht="12.75">
      <c r="A210" s="60"/>
      <c r="B210" s="126" t="s">
        <v>62</v>
      </c>
      <c r="C210" s="69">
        <v>11101800</v>
      </c>
      <c r="D210" s="70">
        <v>1089600</v>
      </c>
      <c r="E210" s="47">
        <v>9.8</v>
      </c>
      <c r="F210" s="20"/>
    </row>
    <row r="211" spans="1:6" ht="12.75">
      <c r="A211" s="60"/>
      <c r="B211" s="34" t="s">
        <v>99</v>
      </c>
      <c r="C211" s="69">
        <v>5689000</v>
      </c>
      <c r="D211" s="70">
        <v>200000</v>
      </c>
      <c r="E211" s="47">
        <v>3.5</v>
      </c>
      <c r="F211" s="20"/>
    </row>
    <row r="212" spans="1:6" ht="22.5">
      <c r="A212" s="60"/>
      <c r="B212" s="118" t="s">
        <v>227</v>
      </c>
      <c r="C212" s="97">
        <v>3000000</v>
      </c>
      <c r="D212" s="112"/>
      <c r="E212" s="47">
        <v>0</v>
      </c>
      <c r="F212" s="20"/>
    </row>
    <row r="213" spans="1:6" ht="12.75">
      <c r="A213" s="60"/>
      <c r="B213" s="118" t="s">
        <v>228</v>
      </c>
      <c r="C213" s="97">
        <v>2000000</v>
      </c>
      <c r="D213" s="112"/>
      <c r="E213" s="47">
        <v>0</v>
      </c>
      <c r="F213" s="20"/>
    </row>
    <row r="214" spans="1:6" ht="12.75">
      <c r="A214" s="60"/>
      <c r="B214" s="118" t="s">
        <v>229</v>
      </c>
      <c r="C214" s="97">
        <v>689000</v>
      </c>
      <c r="D214" s="112">
        <v>200000</v>
      </c>
      <c r="E214" s="47">
        <v>29</v>
      </c>
      <c r="F214" s="20"/>
    </row>
    <row r="215" spans="1:6" ht="12.75">
      <c r="A215" s="60"/>
      <c r="B215" s="125" t="s">
        <v>194</v>
      </c>
      <c r="C215" s="69">
        <v>1510800</v>
      </c>
      <c r="D215" s="70">
        <v>889600</v>
      </c>
      <c r="E215" s="47">
        <v>58.9</v>
      </c>
      <c r="F215" s="20"/>
    </row>
    <row r="216" spans="1:6" ht="12.75">
      <c r="A216" s="60"/>
      <c r="B216" s="105" t="s">
        <v>230</v>
      </c>
      <c r="C216" s="107">
        <v>1510800</v>
      </c>
      <c r="D216" s="108">
        <v>889600</v>
      </c>
      <c r="E216" s="47">
        <v>58.9</v>
      </c>
      <c r="F216" s="20"/>
    </row>
    <row r="217" spans="1:6" ht="12.75">
      <c r="A217" s="60"/>
      <c r="B217" s="105" t="s">
        <v>231</v>
      </c>
      <c r="C217" s="97">
        <v>1372000</v>
      </c>
      <c r="D217" s="108">
        <v>766000</v>
      </c>
      <c r="E217" s="47">
        <v>55.8</v>
      </c>
      <c r="F217" s="20"/>
    </row>
    <row r="218" spans="1:6" ht="12.75">
      <c r="A218" s="60"/>
      <c r="B218" s="105" t="s">
        <v>232</v>
      </c>
      <c r="C218" s="97">
        <v>77000</v>
      </c>
      <c r="D218" s="108">
        <v>61800</v>
      </c>
      <c r="E218" s="47">
        <v>80.3</v>
      </c>
      <c r="F218" s="20"/>
    </row>
    <row r="219" spans="1:6" ht="12.75">
      <c r="A219" s="60"/>
      <c r="B219" s="105" t="s">
        <v>233</v>
      </c>
      <c r="C219" s="97">
        <v>61800</v>
      </c>
      <c r="D219" s="112">
        <v>61800</v>
      </c>
      <c r="E219" s="47">
        <v>100</v>
      </c>
      <c r="F219" s="20"/>
    </row>
    <row r="220" spans="1:6" ht="12.75">
      <c r="A220" s="60"/>
      <c r="B220" s="34" t="s">
        <v>72</v>
      </c>
      <c r="C220" s="64">
        <v>3802000</v>
      </c>
      <c r="D220" s="65">
        <v>0</v>
      </c>
      <c r="E220" s="47">
        <v>0</v>
      </c>
      <c r="F220" s="20"/>
    </row>
    <row r="221" spans="1:6" ht="12.75">
      <c r="A221" s="60"/>
      <c r="B221" s="121" t="s">
        <v>234</v>
      </c>
      <c r="C221" s="97">
        <v>2000000</v>
      </c>
      <c r="D221" s="112"/>
      <c r="E221" s="47">
        <v>0</v>
      </c>
      <c r="F221" s="20"/>
    </row>
    <row r="222" spans="1:6" ht="12.75">
      <c r="A222" s="60"/>
      <c r="B222" s="76" t="s">
        <v>235</v>
      </c>
      <c r="C222" s="97">
        <v>1602000</v>
      </c>
      <c r="D222" s="139"/>
      <c r="E222" s="47">
        <v>0</v>
      </c>
      <c r="F222" s="20"/>
    </row>
    <row r="223" spans="1:6" ht="12.75">
      <c r="A223" s="60"/>
      <c r="B223" s="76" t="s">
        <v>236</v>
      </c>
      <c r="C223" s="97">
        <v>200000</v>
      </c>
      <c r="D223" s="112"/>
      <c r="E223" s="47">
        <v>0</v>
      </c>
      <c r="F223" s="20"/>
    </row>
    <row r="224" spans="1:6" ht="12.75">
      <c r="A224" s="60"/>
      <c r="B224" s="34" t="s">
        <v>237</v>
      </c>
      <c r="C224" s="69">
        <v>100000</v>
      </c>
      <c r="D224" s="70">
        <v>0</v>
      </c>
      <c r="E224" s="47">
        <v>0</v>
      </c>
      <c r="F224" s="20"/>
    </row>
    <row r="225" spans="1:6" ht="22.5">
      <c r="A225" s="60"/>
      <c r="B225" s="88" t="s">
        <v>238</v>
      </c>
      <c r="C225" s="97">
        <v>100000</v>
      </c>
      <c r="D225" s="112"/>
      <c r="E225" s="47">
        <v>0</v>
      </c>
      <c r="F225" s="20"/>
    </row>
    <row r="226" spans="1:6" ht="12.75">
      <c r="A226" s="60"/>
      <c r="B226" s="34" t="s">
        <v>41</v>
      </c>
      <c r="C226" s="69">
        <v>3000000</v>
      </c>
      <c r="D226" s="70">
        <v>1396100</v>
      </c>
      <c r="E226" s="47">
        <v>46.5</v>
      </c>
      <c r="F226" s="20"/>
    </row>
    <row r="227" spans="1:6" ht="12.75">
      <c r="A227" s="60"/>
      <c r="B227" s="63" t="s">
        <v>239</v>
      </c>
      <c r="C227" s="69">
        <v>3000000</v>
      </c>
      <c r="D227" s="69">
        <v>1396100</v>
      </c>
      <c r="E227" s="47">
        <v>46.5</v>
      </c>
      <c r="F227" s="20"/>
    </row>
    <row r="228" spans="1:6" ht="22.5">
      <c r="A228" s="140"/>
      <c r="B228" s="141" t="s">
        <v>240</v>
      </c>
      <c r="C228" s="142">
        <v>2301000</v>
      </c>
      <c r="D228" s="143">
        <v>767000</v>
      </c>
      <c r="E228" s="47">
        <v>33.3</v>
      </c>
      <c r="F228" s="20"/>
    </row>
    <row r="229" spans="1:6" ht="22.5">
      <c r="A229" s="144"/>
      <c r="B229" s="141" t="s">
        <v>241</v>
      </c>
      <c r="C229" s="145">
        <v>699000</v>
      </c>
      <c r="D229" s="146">
        <v>629100</v>
      </c>
      <c r="E229" s="47">
        <v>90</v>
      </c>
      <c r="F229" s="20"/>
    </row>
    <row r="230" spans="1:6" ht="12.75">
      <c r="A230" s="147"/>
      <c r="B230" s="148"/>
      <c r="C230" s="149"/>
      <c r="D230" s="149"/>
      <c r="E230" s="150"/>
      <c r="F230" s="20"/>
    </row>
    <row r="231" spans="1:6" ht="12.75">
      <c r="A231" s="147"/>
      <c r="B231" s="171" t="s">
        <v>242</v>
      </c>
      <c r="C231" s="171"/>
      <c r="D231" s="171"/>
      <c r="E231" s="171"/>
      <c r="F231" s="20"/>
    </row>
    <row r="232" spans="1:6" ht="12.75">
      <c r="A232" s="147"/>
      <c r="B232" s="151"/>
      <c r="C232" s="152"/>
      <c r="D232" s="153"/>
      <c r="E232" s="152"/>
      <c r="F232" s="20"/>
    </row>
    <row r="233" spans="1:6" ht="12.75">
      <c r="A233" s="141"/>
      <c r="B233" s="172" t="s">
        <v>243</v>
      </c>
      <c r="C233" s="173"/>
      <c r="D233" s="174"/>
      <c r="E233" s="154"/>
      <c r="F233" s="20"/>
    </row>
    <row r="234" spans="1:6" ht="22.5">
      <c r="A234" s="155"/>
      <c r="B234" s="156"/>
      <c r="C234" s="58" t="s">
        <v>55</v>
      </c>
      <c r="D234" s="59" t="s">
        <v>3</v>
      </c>
      <c r="E234" s="157" t="s">
        <v>4</v>
      </c>
      <c r="F234" s="20"/>
    </row>
    <row r="235" spans="1:6" ht="12.75">
      <c r="A235" s="158"/>
      <c r="B235" s="41" t="s">
        <v>177</v>
      </c>
      <c r="C235" s="61">
        <v>43000</v>
      </c>
      <c r="D235" s="68">
        <v>10353.04</v>
      </c>
      <c r="E235" s="62">
        <v>24.1</v>
      </c>
      <c r="F235" s="20"/>
    </row>
    <row r="236" spans="1:6" ht="12.75">
      <c r="A236" s="158"/>
      <c r="B236" s="34" t="s">
        <v>63</v>
      </c>
      <c r="C236" s="135">
        <v>43000</v>
      </c>
      <c r="D236" s="95">
        <v>10353.04</v>
      </c>
      <c r="E236" s="159">
        <v>24.1</v>
      </c>
      <c r="F236" s="20"/>
    </row>
    <row r="237" spans="1:6" ht="12.75">
      <c r="A237" s="158"/>
      <c r="B237" s="121" t="s">
        <v>244</v>
      </c>
      <c r="C237" s="135">
        <v>43000</v>
      </c>
      <c r="D237" s="95">
        <v>10353.04</v>
      </c>
      <c r="E237" s="160">
        <v>24.1</v>
      </c>
      <c r="F237" s="20"/>
    </row>
    <row r="238" spans="1:6" ht="12.75">
      <c r="A238" s="158"/>
      <c r="B238" s="121" t="s">
        <v>245</v>
      </c>
      <c r="C238" s="117">
        <v>43000</v>
      </c>
      <c r="D238" s="72">
        <v>10353.04</v>
      </c>
      <c r="E238" s="160">
        <v>24.1</v>
      </c>
      <c r="F238" s="20"/>
    </row>
    <row r="239" spans="1:6" ht="12.75">
      <c r="A239" s="158"/>
      <c r="B239" s="34" t="s">
        <v>246</v>
      </c>
      <c r="C239" s="135">
        <v>48435000</v>
      </c>
      <c r="D239" s="95">
        <v>0</v>
      </c>
      <c r="E239" s="159">
        <v>0</v>
      </c>
      <c r="F239" s="20"/>
    </row>
    <row r="240" spans="1:6" ht="12.75">
      <c r="A240" s="158"/>
      <c r="B240" s="34" t="s">
        <v>63</v>
      </c>
      <c r="C240" s="117">
        <v>48435000</v>
      </c>
      <c r="D240" s="72"/>
      <c r="E240" s="160">
        <v>0</v>
      </c>
      <c r="F240" s="20"/>
    </row>
    <row r="241" spans="1:6" ht="12.75">
      <c r="A241" s="158"/>
      <c r="B241" s="161" t="s">
        <v>247</v>
      </c>
      <c r="C241" s="162">
        <v>48478000</v>
      </c>
      <c r="D241" s="163">
        <v>10353.04</v>
      </c>
      <c r="E241" s="159">
        <v>0</v>
      </c>
      <c r="F241" s="20"/>
    </row>
  </sheetData>
  <mergeCells count="4">
    <mergeCell ref="B1:E1"/>
    <mergeCell ref="B17:E17"/>
    <mergeCell ref="B231:E231"/>
    <mergeCell ref="B233:D2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Kuusk</dc:creator>
  <cp:keywords/>
  <dc:description/>
  <cp:lastModifiedBy>Indrek Kuusk</cp:lastModifiedBy>
  <dcterms:created xsi:type="dcterms:W3CDTF">2009-05-06T13:46:54Z</dcterms:created>
  <dcterms:modified xsi:type="dcterms:W3CDTF">2009-05-08T07:50:53Z</dcterms:modified>
  <cp:category/>
  <cp:version/>
  <cp:contentType/>
  <cp:contentStatus/>
</cp:coreProperties>
</file>